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MATARE\Documents\Budgets\2022 Budget\"/>
    </mc:Choice>
  </mc:AlternateContent>
  <bookViews>
    <workbookView xWindow="0" yWindow="0" windowWidth="23040" windowHeight="9372"/>
  </bookViews>
  <sheets>
    <sheet name="Schedule A 2022" sheetId="6" r:id="rId1"/>
    <sheet name="Schedule B 2022" sheetId="15" r:id="rId2"/>
    <sheet name="water &amp; sewer connections 2022" sheetId="1" r:id="rId3"/>
    <sheet name="water charges 2022" sheetId="5" r:id="rId4"/>
    <sheet name="Laboratory Charges 2022" sheetId="11" r:id="rId5"/>
    <sheet name="2021  bills" sheetId="14" state="hidden" r:id="rId6"/>
    <sheet name="2022 impact schedule" sheetId="16" r:id="rId7"/>
    <sheet name="Sheet1" sheetId="17" r:id="rId8"/>
  </sheets>
  <definedNames>
    <definedName name="_xlnm._FilterDatabase" localSheetId="1" hidden="1">'Schedule B 2022'!$F$1:$F$1768</definedName>
    <definedName name="_xlnm.Print_Area" localSheetId="0">'Schedule A 2022'!$A$1:$G$772</definedName>
    <definedName name="_xlnm.Print_Area" localSheetId="1">'Schedule B 2022'!$A$1:$HC$1358</definedName>
    <definedName name="_xlnm.Print_Area" localSheetId="2">'water &amp; sewer connections 2022'!$B$1:$I$91</definedName>
    <definedName name="_xlnm.Print_Area" localSheetId="3">'water charges 2022'!$A$1:$I$51</definedName>
    <definedName name="_xlnm.Print_Titles" localSheetId="4">'Laboratory Charges 2022'!$7:$8</definedName>
    <definedName name="_xlnm.Print_Titles" localSheetId="0">'Schedule A 2022'!$9:$11</definedName>
    <definedName name="_xlnm.Print_Titles" localSheetId="1">'Schedule B 2022'!$7:$8</definedName>
    <definedName name="_xlnm.Print_Titles" localSheetId="2">'water &amp; sewer connections 2022'!$2:$9</definedName>
  </definedNames>
  <calcPr calcId="152511"/>
</workbook>
</file>

<file path=xl/calcChain.xml><?xml version="1.0" encoding="utf-8"?>
<calcChain xmlns="http://schemas.openxmlformats.org/spreadsheetml/2006/main">
  <c r="H79" i="1" l="1"/>
  <c r="H83" i="1"/>
  <c r="H82" i="1"/>
  <c r="I82" i="1" s="1"/>
  <c r="H81" i="1"/>
  <c r="I81" i="1" s="1"/>
  <c r="G43" i="5"/>
  <c r="G42" i="5"/>
  <c r="G41" i="5"/>
  <c r="I41" i="5" s="1"/>
  <c r="G40" i="5"/>
  <c r="I40" i="5" s="1"/>
  <c r="G50" i="5"/>
  <c r="G51" i="5"/>
  <c r="I51" i="5" s="1"/>
  <c r="G49" i="5"/>
  <c r="I49" i="5" s="1"/>
  <c r="G46" i="5"/>
  <c r="I46" i="5" s="1"/>
  <c r="G37" i="5"/>
  <c r="F36" i="5"/>
  <c r="M60" i="11"/>
  <c r="M59" i="11"/>
  <c r="M18" i="11"/>
  <c r="J64" i="11"/>
  <c r="M64" i="11" s="1"/>
  <c r="J58" i="11"/>
  <c r="M58" i="11" s="1"/>
  <c r="J56" i="11"/>
  <c r="M56" i="11" s="1"/>
  <c r="J53" i="11"/>
  <c r="M53" i="11" s="1"/>
  <c r="J29" i="11"/>
  <c r="M29" i="11" s="1"/>
  <c r="I64" i="11"/>
  <c r="L64" i="11" s="1"/>
  <c r="H64" i="11"/>
  <c r="K64" i="11" s="1"/>
  <c r="I63" i="11"/>
  <c r="L63" i="11" s="1"/>
  <c r="H63" i="11"/>
  <c r="K63" i="11" s="1"/>
  <c r="I62" i="11"/>
  <c r="L62" i="11" s="1"/>
  <c r="H62" i="11"/>
  <c r="K62" i="11" s="1"/>
  <c r="I61" i="11"/>
  <c r="L61" i="11" s="1"/>
  <c r="H61" i="11"/>
  <c r="K61" i="11" s="1"/>
  <c r="I58" i="11"/>
  <c r="L58" i="11" s="1"/>
  <c r="H58" i="11"/>
  <c r="K58" i="11" s="1"/>
  <c r="I57" i="11"/>
  <c r="L57" i="11" s="1"/>
  <c r="H57" i="11"/>
  <c r="K57" i="11" s="1"/>
  <c r="I56" i="11"/>
  <c r="L56" i="11" s="1"/>
  <c r="H56" i="11"/>
  <c r="K56" i="11" s="1"/>
  <c r="I55" i="11"/>
  <c r="L55" i="11" s="1"/>
  <c r="H55" i="11"/>
  <c r="K55" i="11" s="1"/>
  <c r="I54" i="11"/>
  <c r="L54" i="11" s="1"/>
  <c r="H54" i="11"/>
  <c r="K54" i="11" s="1"/>
  <c r="I53" i="11"/>
  <c r="L53" i="11" s="1"/>
  <c r="H53" i="11"/>
  <c r="K53" i="11" s="1"/>
  <c r="I52" i="11"/>
  <c r="L52" i="11" s="1"/>
  <c r="H52" i="11"/>
  <c r="K52" i="11" s="1"/>
  <c r="I51" i="11"/>
  <c r="L51" i="11" s="1"/>
  <c r="H51" i="11"/>
  <c r="K51" i="11" s="1"/>
  <c r="I50" i="11"/>
  <c r="L50" i="11" s="1"/>
  <c r="H50" i="11"/>
  <c r="K50" i="11" s="1"/>
  <c r="I49" i="11"/>
  <c r="L49" i="11" s="1"/>
  <c r="H49" i="11"/>
  <c r="K49" i="11" s="1"/>
  <c r="I48" i="11"/>
  <c r="L48" i="11" s="1"/>
  <c r="H48" i="11"/>
  <c r="K48" i="11" s="1"/>
  <c r="I47" i="11"/>
  <c r="L47" i="11" s="1"/>
  <c r="H47" i="11"/>
  <c r="K47" i="11" s="1"/>
  <c r="I46" i="11"/>
  <c r="L46" i="11" s="1"/>
  <c r="H46" i="11"/>
  <c r="K46" i="11" s="1"/>
  <c r="I45" i="11"/>
  <c r="L45" i="11" s="1"/>
  <c r="H45" i="11"/>
  <c r="K45" i="11" s="1"/>
  <c r="I44" i="11"/>
  <c r="L44" i="11" s="1"/>
  <c r="H44" i="11"/>
  <c r="K44" i="11" s="1"/>
  <c r="I43" i="11"/>
  <c r="L43" i="11" s="1"/>
  <c r="H43" i="11"/>
  <c r="K43" i="11" s="1"/>
  <c r="I42" i="11"/>
  <c r="L42" i="11" s="1"/>
  <c r="H42" i="11"/>
  <c r="K42" i="11" s="1"/>
  <c r="I41" i="11"/>
  <c r="L41" i="11" s="1"/>
  <c r="H41" i="11"/>
  <c r="K41" i="11" s="1"/>
  <c r="I40" i="11"/>
  <c r="L40" i="11" s="1"/>
  <c r="H40" i="11"/>
  <c r="K40" i="11" s="1"/>
  <c r="I39" i="11"/>
  <c r="L39" i="11" s="1"/>
  <c r="H39" i="11"/>
  <c r="K39" i="11" s="1"/>
  <c r="I38" i="11"/>
  <c r="L38" i="11" s="1"/>
  <c r="H38" i="11"/>
  <c r="K38" i="11" s="1"/>
  <c r="I37" i="11"/>
  <c r="L37" i="11" s="1"/>
  <c r="H37" i="11"/>
  <c r="K37" i="11" s="1"/>
  <c r="I36" i="11"/>
  <c r="L36" i="11" s="1"/>
  <c r="H36" i="11"/>
  <c r="K36" i="11" s="1"/>
  <c r="I35" i="11"/>
  <c r="L35" i="11" s="1"/>
  <c r="H35" i="11"/>
  <c r="K35" i="11" s="1"/>
  <c r="I34" i="11"/>
  <c r="L34" i="11" s="1"/>
  <c r="H34" i="11"/>
  <c r="K34" i="11" s="1"/>
  <c r="I33" i="11"/>
  <c r="L33" i="11" s="1"/>
  <c r="H33" i="11"/>
  <c r="K33" i="11" s="1"/>
  <c r="I32" i="11"/>
  <c r="L32" i="11" s="1"/>
  <c r="H32" i="11"/>
  <c r="K32" i="11" s="1"/>
  <c r="I31" i="11"/>
  <c r="L31" i="11" s="1"/>
  <c r="H31" i="11"/>
  <c r="K31" i="11" s="1"/>
  <c r="I30" i="11"/>
  <c r="L30" i="11" s="1"/>
  <c r="H30" i="11"/>
  <c r="K30" i="11" s="1"/>
  <c r="I29" i="11"/>
  <c r="L29" i="11" s="1"/>
  <c r="H29" i="11"/>
  <c r="K29" i="11" s="1"/>
  <c r="I28" i="11"/>
  <c r="L28" i="11" s="1"/>
  <c r="H28" i="11"/>
  <c r="K28" i="11" s="1"/>
  <c r="I27" i="11"/>
  <c r="L27" i="11" s="1"/>
  <c r="H27" i="11"/>
  <c r="K27" i="11" s="1"/>
  <c r="I26" i="11"/>
  <c r="L26" i="11" s="1"/>
  <c r="H26" i="11"/>
  <c r="K26" i="11" s="1"/>
  <c r="I25" i="11"/>
  <c r="L25" i="11" s="1"/>
  <c r="H25" i="11"/>
  <c r="K25" i="11" s="1"/>
  <c r="I24" i="11"/>
  <c r="L24" i="11" s="1"/>
  <c r="H24" i="11"/>
  <c r="K24" i="11" s="1"/>
  <c r="I23" i="11"/>
  <c r="L23" i="11" s="1"/>
  <c r="H23" i="11"/>
  <c r="K23" i="11" s="1"/>
  <c r="I22" i="11"/>
  <c r="L22" i="11" s="1"/>
  <c r="H22" i="11"/>
  <c r="K22" i="11" s="1"/>
  <c r="I21" i="11"/>
  <c r="L21" i="11" s="1"/>
  <c r="H21" i="11"/>
  <c r="K21" i="11" s="1"/>
  <c r="I20" i="11"/>
  <c r="L20" i="11" s="1"/>
  <c r="H20" i="11"/>
  <c r="K20" i="11" s="1"/>
  <c r="I19" i="11"/>
  <c r="L19" i="11" s="1"/>
  <c r="H19" i="11"/>
  <c r="K19" i="11" s="1"/>
  <c r="I17" i="11"/>
  <c r="L17" i="11" s="1"/>
  <c r="H17" i="11"/>
  <c r="K17" i="11" s="1"/>
  <c r="I16" i="11"/>
  <c r="L16" i="11" s="1"/>
  <c r="H16" i="11"/>
  <c r="K16" i="11" s="1"/>
  <c r="I15" i="11"/>
  <c r="L15" i="11" s="1"/>
  <c r="H15" i="11"/>
  <c r="K15" i="11" s="1"/>
  <c r="I14" i="11"/>
  <c r="L14" i="11" s="1"/>
  <c r="H14" i="11"/>
  <c r="K14" i="11" s="1"/>
  <c r="I13" i="11"/>
  <c r="L13" i="11" s="1"/>
  <c r="H13" i="11"/>
  <c r="K13" i="11" s="1"/>
  <c r="I12" i="11"/>
  <c r="L12" i="11" s="1"/>
  <c r="H12" i="11"/>
  <c r="K12" i="11" s="1"/>
  <c r="I11" i="11"/>
  <c r="L11" i="11" s="1"/>
  <c r="H11" i="11"/>
  <c r="K11" i="11" s="1"/>
  <c r="I10" i="11"/>
  <c r="L10" i="11" s="1"/>
  <c r="H10" i="11"/>
  <c r="K10" i="11" s="1"/>
  <c r="H14" i="5"/>
  <c r="I50" i="5"/>
  <c r="F48" i="5"/>
  <c r="H48" i="5" s="1"/>
  <c r="F45" i="5"/>
  <c r="H45" i="5" s="1"/>
  <c r="F39" i="5"/>
  <c r="H39" i="5" s="1"/>
  <c r="I43" i="5"/>
  <c r="I42" i="5"/>
  <c r="F31" i="5"/>
  <c r="G34" i="5"/>
  <c r="G33" i="5"/>
  <c r="G32" i="5"/>
  <c r="G29" i="5"/>
  <c r="I29" i="5" s="1"/>
  <c r="F28" i="5"/>
  <c r="H28" i="5" s="1"/>
  <c r="G26" i="5"/>
  <c r="I26" i="5" s="1"/>
  <c r="G25" i="5"/>
  <c r="I25" i="5" s="1"/>
  <c r="G24" i="5"/>
  <c r="I24" i="5" s="1"/>
  <c r="G23" i="5"/>
  <c r="I23" i="5" s="1"/>
  <c r="G22" i="5"/>
  <c r="I22" i="5" s="1"/>
  <c r="F21" i="5"/>
  <c r="H21" i="5" s="1"/>
  <c r="G12" i="5"/>
  <c r="I12" i="5" s="1"/>
  <c r="G15" i="5"/>
  <c r="I15" i="5" s="1"/>
  <c r="G19" i="5"/>
  <c r="I19" i="5" s="1"/>
  <c r="G18" i="5"/>
  <c r="G17" i="5"/>
  <c r="G16" i="5"/>
  <c r="F14" i="5"/>
  <c r="F11" i="5"/>
  <c r="H11" i="5" s="1"/>
  <c r="I83" i="1"/>
  <c r="I79" i="1"/>
  <c r="I70" i="1"/>
  <c r="I60" i="1"/>
  <c r="I51" i="1"/>
  <c r="I40" i="1"/>
  <c r="I29" i="1"/>
  <c r="I17" i="1"/>
  <c r="H91" i="1"/>
  <c r="I91" i="1" s="1"/>
  <c r="H89" i="1"/>
  <c r="I89" i="1" s="1"/>
  <c r="H88" i="1"/>
  <c r="I88" i="1" s="1"/>
  <c r="H87" i="1"/>
  <c r="I87" i="1" s="1"/>
  <c r="H86" i="1"/>
  <c r="I86" i="1" s="1"/>
  <c r="H80" i="1"/>
  <c r="I80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H69" i="1"/>
  <c r="I69" i="1" s="1"/>
  <c r="H68" i="1"/>
  <c r="I68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H59" i="1"/>
  <c r="I59" i="1" s="1"/>
  <c r="H58" i="1"/>
  <c r="I58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H50" i="1"/>
  <c r="I50" i="1" s="1"/>
  <c r="H47" i="1"/>
  <c r="I47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H39" i="1"/>
  <c r="I39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H26" i="1"/>
  <c r="I26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H14" i="1"/>
  <c r="I14" i="1" s="1"/>
  <c r="E1357" i="15"/>
  <c r="F1357" i="15" s="1"/>
  <c r="E1356" i="15"/>
  <c r="F1356" i="15" s="1"/>
  <c r="E1355" i="15"/>
  <c r="F1355" i="15" s="1"/>
  <c r="E1354" i="15"/>
  <c r="F1354" i="15" s="1"/>
  <c r="E1350" i="15"/>
  <c r="F1350" i="15" s="1"/>
  <c r="E1348" i="15"/>
  <c r="F1348" i="15" s="1"/>
  <c r="E1344" i="15"/>
  <c r="F1344" i="15" s="1"/>
  <c r="E1343" i="15"/>
  <c r="F1343" i="15" s="1"/>
  <c r="E1342" i="15"/>
  <c r="F1342" i="15" s="1"/>
  <c r="E1340" i="15"/>
  <c r="F1340" i="15" s="1"/>
  <c r="E1338" i="15"/>
  <c r="F1338" i="15" s="1"/>
  <c r="E1328" i="15"/>
  <c r="F1328" i="15" s="1"/>
  <c r="E1327" i="15"/>
  <c r="F1327" i="15" s="1"/>
  <c r="E1326" i="15"/>
  <c r="F1326" i="15" s="1"/>
  <c r="E1325" i="15"/>
  <c r="F1325" i="15" s="1"/>
  <c r="E1324" i="15"/>
  <c r="F1324" i="15" s="1"/>
  <c r="E1323" i="15"/>
  <c r="F1323" i="15" s="1"/>
  <c r="E1320" i="15"/>
  <c r="F1320" i="15" s="1"/>
  <c r="E1319" i="15"/>
  <c r="F1319" i="15" s="1"/>
  <c r="E1318" i="15"/>
  <c r="F1318" i="15" s="1"/>
  <c r="E1317" i="15"/>
  <c r="F1317" i="15" s="1"/>
  <c r="E1316" i="15"/>
  <c r="F1316" i="15" s="1"/>
  <c r="E1315" i="15"/>
  <c r="F1315" i="15" s="1"/>
  <c r="E1307" i="15"/>
  <c r="F1307" i="15" s="1"/>
  <c r="E1306" i="15"/>
  <c r="F1306" i="15" s="1"/>
  <c r="E1305" i="15"/>
  <c r="F1305" i="15" s="1"/>
  <c r="E1304" i="15"/>
  <c r="F1304" i="15" s="1"/>
  <c r="E1303" i="15"/>
  <c r="F1303" i="15" s="1"/>
  <c r="E1302" i="15"/>
  <c r="F1302" i="15" s="1"/>
  <c r="E1293" i="15"/>
  <c r="F1293" i="15" s="1"/>
  <c r="E1292" i="15"/>
  <c r="F1292" i="15" s="1"/>
  <c r="E1291" i="15"/>
  <c r="F1291" i="15" s="1"/>
  <c r="E1290" i="15"/>
  <c r="F1290" i="15" s="1"/>
  <c r="E1289" i="15"/>
  <c r="F1289" i="15" s="1"/>
  <c r="E1288" i="15"/>
  <c r="F1288" i="15" s="1"/>
  <c r="E1285" i="15"/>
  <c r="F1285" i="15" s="1"/>
  <c r="E1284" i="15"/>
  <c r="F1284" i="15" s="1"/>
  <c r="E1283" i="15"/>
  <c r="F1283" i="15" s="1"/>
  <c r="E1282" i="15"/>
  <c r="F1282" i="15" s="1"/>
  <c r="E1281" i="15"/>
  <c r="F1281" i="15" s="1"/>
  <c r="E1280" i="15"/>
  <c r="F1280" i="15" s="1"/>
  <c r="E1272" i="15"/>
  <c r="F1272" i="15" s="1"/>
  <c r="E1271" i="15"/>
  <c r="F1271" i="15" s="1"/>
  <c r="E1270" i="15"/>
  <c r="F1270" i="15" s="1"/>
  <c r="E1269" i="15"/>
  <c r="F1269" i="15" s="1"/>
  <c r="E1268" i="15"/>
  <c r="F1268" i="15" s="1"/>
  <c r="E1267" i="15"/>
  <c r="F1267" i="15" s="1"/>
  <c r="E1256" i="15"/>
  <c r="F1256" i="15" s="1"/>
  <c r="E1252" i="15"/>
  <c r="F1252" i="15" s="1"/>
  <c r="E1044" i="15"/>
  <c r="F1044" i="15" s="1"/>
  <c r="E1043" i="15"/>
  <c r="F1043" i="15" s="1"/>
  <c r="E1042" i="15"/>
  <c r="F1042" i="15" s="1"/>
  <c r="E1039" i="15"/>
  <c r="F1039" i="15" s="1"/>
  <c r="E1038" i="15"/>
  <c r="F1038" i="15" s="1"/>
  <c r="E1036" i="15"/>
  <c r="F1036" i="15" s="1"/>
  <c r="E1035" i="15"/>
  <c r="F1035" i="15" s="1"/>
  <c r="E1034" i="15"/>
  <c r="F1034" i="15" s="1"/>
  <c r="E1033" i="15"/>
  <c r="F1033" i="15" s="1"/>
  <c r="E1032" i="15"/>
  <c r="F1032" i="15" s="1"/>
  <c r="E1031" i="15"/>
  <c r="F1031" i="15" s="1"/>
  <c r="E1024" i="15"/>
  <c r="F1024" i="15" s="1"/>
  <c r="E1023" i="15"/>
  <c r="F1023" i="15" s="1"/>
  <c r="E1022" i="15"/>
  <c r="F1022" i="15" s="1"/>
  <c r="E1021" i="15"/>
  <c r="F1021" i="15" s="1"/>
  <c r="E1019" i="15"/>
  <c r="F1019" i="15" s="1"/>
  <c r="E1009" i="15"/>
  <c r="F1009" i="15" s="1"/>
  <c r="E1005" i="15"/>
  <c r="F1005" i="15" s="1"/>
  <c r="E1004" i="15"/>
  <c r="F1004" i="15" s="1"/>
  <c r="E1002" i="15"/>
  <c r="F1002" i="15" s="1"/>
  <c r="E1001" i="15"/>
  <c r="F1001" i="15" s="1"/>
  <c r="E1000" i="15"/>
  <c r="F1000" i="15" s="1"/>
  <c r="E999" i="15"/>
  <c r="F999" i="15" s="1"/>
  <c r="E998" i="15"/>
  <c r="F998" i="15" s="1"/>
  <c r="E997" i="15"/>
  <c r="F997" i="15" s="1"/>
  <c r="E996" i="15"/>
  <c r="F996" i="15" s="1"/>
  <c r="E995" i="15"/>
  <c r="F995" i="15" s="1"/>
  <c r="E994" i="15"/>
  <c r="F994" i="15" s="1"/>
  <c r="E993" i="15"/>
  <c r="F993" i="15" s="1"/>
  <c r="E992" i="15"/>
  <c r="F992" i="15" s="1"/>
  <c r="E991" i="15"/>
  <c r="F991" i="15" s="1"/>
  <c r="E957" i="15"/>
  <c r="F957" i="15" s="1"/>
  <c r="E956" i="15"/>
  <c r="F956" i="15" s="1"/>
  <c r="E955" i="15"/>
  <c r="F955" i="15" s="1"/>
  <c r="E954" i="15"/>
  <c r="F954" i="15" s="1"/>
  <c r="E951" i="15"/>
  <c r="F951" i="15" s="1"/>
  <c r="E950" i="15"/>
  <c r="F950" i="15" s="1"/>
  <c r="E949" i="15"/>
  <c r="F949" i="15" s="1"/>
  <c r="E948" i="15"/>
  <c r="F948" i="15" s="1"/>
  <c r="E947" i="15"/>
  <c r="F947" i="15" s="1"/>
  <c r="E946" i="15"/>
  <c r="F946" i="15" s="1"/>
  <c r="E945" i="15"/>
  <c r="F945" i="15" s="1"/>
  <c r="E944" i="15"/>
  <c r="F944" i="15" s="1"/>
  <c r="E943" i="15"/>
  <c r="F943" i="15" s="1"/>
  <c r="E942" i="15"/>
  <c r="F942" i="15" s="1"/>
  <c r="E941" i="15"/>
  <c r="F941" i="15" s="1"/>
  <c r="E940" i="15"/>
  <c r="F940" i="15" s="1"/>
  <c r="E937" i="15"/>
  <c r="F937" i="15" s="1"/>
  <c r="E936" i="15"/>
  <c r="F936" i="15" s="1"/>
  <c r="E935" i="15"/>
  <c r="F935" i="15" s="1"/>
  <c r="E934" i="15"/>
  <c r="F934" i="15" s="1"/>
  <c r="E933" i="15"/>
  <c r="F933" i="15" s="1"/>
  <c r="E932" i="15"/>
  <c r="F932" i="15" s="1"/>
  <c r="E928" i="15"/>
  <c r="F928" i="15" s="1"/>
  <c r="E927" i="15"/>
  <c r="F927" i="15" s="1"/>
  <c r="E920" i="15"/>
  <c r="F920" i="15" s="1"/>
  <c r="E916" i="15"/>
  <c r="F916" i="15" s="1"/>
  <c r="E915" i="15"/>
  <c r="F915" i="15" s="1"/>
  <c r="E913" i="15"/>
  <c r="F913" i="15" s="1"/>
  <c r="E912" i="15"/>
  <c r="F912" i="15" s="1"/>
  <c r="E911" i="15"/>
  <c r="F911" i="15" s="1"/>
  <c r="E910" i="15"/>
  <c r="F910" i="15" s="1"/>
  <c r="E909" i="15"/>
  <c r="F909" i="15" s="1"/>
  <c r="E907" i="15"/>
  <c r="F907" i="15" s="1"/>
  <c r="E905" i="15"/>
  <c r="F905" i="15" s="1"/>
  <c r="E904" i="15"/>
  <c r="F904" i="15" s="1"/>
  <c r="E901" i="15"/>
  <c r="F901" i="15" s="1"/>
  <c r="E900" i="15"/>
  <c r="F900" i="15" s="1"/>
  <c r="E897" i="15"/>
  <c r="F897" i="15" s="1"/>
  <c r="E896" i="15"/>
  <c r="F896" i="15" s="1"/>
  <c r="E895" i="15"/>
  <c r="F895" i="15" s="1"/>
  <c r="E894" i="15"/>
  <c r="F894" i="15" s="1"/>
  <c r="E876" i="15"/>
  <c r="F876" i="15" s="1"/>
  <c r="E875" i="15"/>
  <c r="F875" i="15" s="1"/>
  <c r="E874" i="15"/>
  <c r="F874" i="15" s="1"/>
  <c r="E858" i="15"/>
  <c r="F858" i="15" s="1"/>
  <c r="E857" i="15"/>
  <c r="F857" i="15" s="1"/>
  <c r="E856" i="15"/>
  <c r="F856" i="15" s="1"/>
  <c r="E849" i="15"/>
  <c r="F849" i="15" s="1"/>
  <c r="E848" i="15"/>
  <c r="F848" i="15" s="1"/>
  <c r="E847" i="15"/>
  <c r="F847" i="15" s="1"/>
  <c r="E846" i="15"/>
  <c r="F846" i="15" s="1"/>
  <c r="E845" i="15"/>
  <c r="F845" i="15" s="1"/>
  <c r="E843" i="15"/>
  <c r="F843" i="15" s="1"/>
  <c r="E842" i="15"/>
  <c r="F842" i="15" s="1"/>
  <c r="E841" i="15"/>
  <c r="F841" i="15" s="1"/>
  <c r="E838" i="15"/>
  <c r="F838" i="15" s="1"/>
  <c r="E837" i="15"/>
  <c r="F837" i="15" s="1"/>
  <c r="E836" i="15"/>
  <c r="F836" i="15" s="1"/>
  <c r="E835" i="15"/>
  <c r="F835" i="15" s="1"/>
  <c r="E833" i="15"/>
  <c r="F833" i="15" s="1"/>
  <c r="E832" i="15"/>
  <c r="F832" i="15" s="1"/>
  <c r="E831" i="15"/>
  <c r="F831" i="15" s="1"/>
  <c r="E822" i="15"/>
  <c r="F822" i="15" s="1"/>
  <c r="E821" i="15"/>
  <c r="F821" i="15" s="1"/>
  <c r="E820" i="15"/>
  <c r="F820" i="15" s="1"/>
  <c r="E819" i="15"/>
  <c r="F819" i="15" s="1"/>
  <c r="E817" i="15"/>
  <c r="F817" i="15" s="1"/>
  <c r="E816" i="15"/>
  <c r="F816" i="15" s="1"/>
  <c r="E815" i="15"/>
  <c r="F815" i="15" s="1"/>
  <c r="E814" i="15"/>
  <c r="F814" i="15" s="1"/>
  <c r="E810" i="15"/>
  <c r="F810" i="15" s="1"/>
  <c r="E808" i="15"/>
  <c r="F808" i="15" s="1"/>
  <c r="E784" i="15"/>
  <c r="F784" i="15" s="1"/>
  <c r="E783" i="15"/>
  <c r="F783" i="15" s="1"/>
  <c r="E782" i="15"/>
  <c r="F782" i="15" s="1"/>
  <c r="E781" i="15"/>
  <c r="F781" i="15" s="1"/>
  <c r="E780" i="15"/>
  <c r="F780" i="15" s="1"/>
  <c r="E767" i="15"/>
  <c r="F767" i="15" s="1"/>
  <c r="E765" i="15"/>
  <c r="F765" i="15" s="1"/>
  <c r="E764" i="15"/>
  <c r="F764" i="15" s="1"/>
  <c r="E763" i="15"/>
  <c r="F763" i="15" s="1"/>
  <c r="E762" i="15"/>
  <c r="F762" i="15" s="1"/>
  <c r="E759" i="15"/>
  <c r="F759" i="15" s="1"/>
  <c r="E758" i="15"/>
  <c r="F758" i="15" s="1"/>
  <c r="E757" i="15"/>
  <c r="F757" i="15" s="1"/>
  <c r="E756" i="15"/>
  <c r="F756" i="15" s="1"/>
  <c r="E753" i="15"/>
  <c r="F753" i="15" s="1"/>
  <c r="E752" i="15"/>
  <c r="F752" i="15" s="1"/>
  <c r="E751" i="15"/>
  <c r="F751" i="15" s="1"/>
  <c r="E750" i="15"/>
  <c r="F750" i="15" s="1"/>
  <c r="E746" i="15"/>
  <c r="F746" i="15" s="1"/>
  <c r="E745" i="15"/>
  <c r="F745" i="15" s="1"/>
  <c r="E744" i="15"/>
  <c r="F744" i="15" s="1"/>
  <c r="E741" i="15"/>
  <c r="F741" i="15" s="1"/>
  <c r="E697" i="15"/>
  <c r="F697" i="15" s="1"/>
  <c r="E695" i="15"/>
  <c r="F695" i="15" s="1"/>
  <c r="E694" i="15"/>
  <c r="F694" i="15" s="1"/>
  <c r="E690" i="15"/>
  <c r="F690" i="15" s="1"/>
  <c r="E689" i="15"/>
  <c r="F689" i="15" s="1"/>
  <c r="E620" i="15"/>
  <c r="F620" i="15" s="1"/>
  <c r="E619" i="15"/>
  <c r="F619" i="15" s="1"/>
  <c r="E618" i="15"/>
  <c r="F618" i="15" s="1"/>
  <c r="E613" i="15"/>
  <c r="F613" i="15" s="1"/>
  <c r="E596" i="15"/>
  <c r="F596" i="15" s="1"/>
  <c r="E595" i="15"/>
  <c r="F595" i="15" s="1"/>
  <c r="E593" i="15"/>
  <c r="F593" i="15" s="1"/>
  <c r="E592" i="15"/>
  <c r="F592" i="15" s="1"/>
  <c r="E590" i="15"/>
  <c r="F590" i="15" s="1"/>
  <c r="E586" i="15"/>
  <c r="F586" i="15" s="1"/>
  <c r="E583" i="15"/>
  <c r="F583" i="15" s="1"/>
  <c r="E582" i="15"/>
  <c r="F582" i="15" s="1"/>
  <c r="E581" i="15"/>
  <c r="F581" i="15" s="1"/>
  <c r="E576" i="15"/>
  <c r="F576" i="15" s="1"/>
  <c r="E575" i="15"/>
  <c r="F575" i="15" s="1"/>
  <c r="E570" i="15"/>
  <c r="F570" i="15" s="1"/>
  <c r="E567" i="15"/>
  <c r="F567" i="15" s="1"/>
  <c r="E564" i="15"/>
  <c r="F564" i="15" s="1"/>
  <c r="E561" i="15"/>
  <c r="F561" i="15" s="1"/>
  <c r="E560" i="15"/>
  <c r="F560" i="15" s="1"/>
  <c r="E556" i="15"/>
  <c r="F556" i="15" s="1"/>
  <c r="E555" i="15"/>
  <c r="F555" i="15" s="1"/>
  <c r="E553" i="15"/>
  <c r="F553" i="15" s="1"/>
  <c r="E549" i="15"/>
  <c r="F549" i="15" s="1"/>
  <c r="E548" i="15"/>
  <c r="F548" i="15" s="1"/>
  <c r="E547" i="15"/>
  <c r="F547" i="15" s="1"/>
  <c r="E546" i="15"/>
  <c r="F546" i="15" s="1"/>
  <c r="E545" i="15"/>
  <c r="F545" i="15" s="1"/>
  <c r="E544" i="15"/>
  <c r="F544" i="15" s="1"/>
  <c r="E543" i="15"/>
  <c r="F543" i="15" s="1"/>
  <c r="E542" i="15"/>
  <c r="F542" i="15" s="1"/>
  <c r="E539" i="15"/>
  <c r="F539" i="15" s="1"/>
  <c r="E538" i="15"/>
  <c r="F538" i="15" s="1"/>
  <c r="E537" i="15"/>
  <c r="F537" i="15" s="1"/>
  <c r="E536" i="15"/>
  <c r="F536" i="15" s="1"/>
  <c r="E535" i="15"/>
  <c r="F535" i="15" s="1"/>
  <c r="E534" i="15"/>
  <c r="F534" i="15" s="1"/>
  <c r="E533" i="15"/>
  <c r="F533" i="15" s="1"/>
  <c r="E532" i="15"/>
  <c r="F532" i="15" s="1"/>
  <c r="E531" i="15"/>
  <c r="F531" i="15" s="1"/>
  <c r="E530" i="15"/>
  <c r="F530" i="15" s="1"/>
  <c r="E529" i="15"/>
  <c r="F529" i="15" s="1"/>
  <c r="E528" i="15"/>
  <c r="F528" i="15" s="1"/>
  <c r="E527" i="15"/>
  <c r="F527" i="15" s="1"/>
  <c r="E525" i="15"/>
  <c r="F525" i="15" s="1"/>
  <c r="E523" i="15"/>
  <c r="F523" i="15" s="1"/>
  <c r="E522" i="15"/>
  <c r="F522" i="15" s="1"/>
  <c r="E519" i="15"/>
  <c r="F519" i="15" s="1"/>
  <c r="E518" i="15"/>
  <c r="F518" i="15" s="1"/>
  <c r="E517" i="15"/>
  <c r="F517" i="15" s="1"/>
  <c r="E514" i="15"/>
  <c r="F514" i="15" s="1"/>
  <c r="E511" i="15"/>
  <c r="F511" i="15" s="1"/>
  <c r="E510" i="15"/>
  <c r="F510" i="15" s="1"/>
  <c r="E509" i="15"/>
  <c r="F509" i="15" s="1"/>
  <c r="E506" i="15"/>
  <c r="F506" i="15" s="1"/>
  <c r="E505" i="15"/>
  <c r="F505" i="15" s="1"/>
  <c r="E504" i="15"/>
  <c r="F504" i="15" s="1"/>
  <c r="E501" i="15"/>
  <c r="F501" i="15" s="1"/>
  <c r="E499" i="15"/>
  <c r="F499" i="15" s="1"/>
  <c r="E498" i="15"/>
  <c r="F498" i="15" s="1"/>
  <c r="E497" i="15"/>
  <c r="F497" i="15" s="1"/>
  <c r="E494" i="15"/>
  <c r="F494" i="15" s="1"/>
  <c r="E493" i="15"/>
  <c r="F493" i="15" s="1"/>
  <c r="E492" i="15"/>
  <c r="F492" i="15" s="1"/>
  <c r="E488" i="15"/>
  <c r="F488" i="15" s="1"/>
  <c r="E484" i="15"/>
  <c r="F484" i="15" s="1"/>
  <c r="E483" i="15"/>
  <c r="F483" i="15" s="1"/>
  <c r="E480" i="15"/>
  <c r="F480" i="15" s="1"/>
  <c r="E479" i="15"/>
  <c r="F479" i="15" s="1"/>
  <c r="E478" i="15"/>
  <c r="F478" i="15" s="1"/>
  <c r="E473" i="15"/>
  <c r="F473" i="15" s="1"/>
  <c r="E472" i="15"/>
  <c r="F472" i="15" s="1"/>
  <c r="E471" i="15"/>
  <c r="F471" i="15" s="1"/>
  <c r="E467" i="15"/>
  <c r="F467" i="15" s="1"/>
  <c r="E465" i="15"/>
  <c r="F465" i="15" s="1"/>
  <c r="E462" i="15"/>
  <c r="F462" i="15" s="1"/>
  <c r="E458" i="15"/>
  <c r="F458" i="15" s="1"/>
  <c r="E457" i="15"/>
  <c r="F457" i="15" s="1"/>
  <c r="E455" i="15"/>
  <c r="F455" i="15" s="1"/>
  <c r="E454" i="15"/>
  <c r="F454" i="15" s="1"/>
  <c r="E436" i="15"/>
  <c r="F436" i="15" s="1"/>
  <c r="E435" i="15"/>
  <c r="F435" i="15" s="1"/>
  <c r="E434" i="15"/>
  <c r="F434" i="15" s="1"/>
  <c r="E433" i="15"/>
  <c r="F433" i="15" s="1"/>
  <c r="E432" i="15"/>
  <c r="F432" i="15" s="1"/>
  <c r="E431" i="15"/>
  <c r="F431" i="15" s="1"/>
  <c r="E430" i="15"/>
  <c r="F430" i="15" s="1"/>
  <c r="E427" i="15"/>
  <c r="F427" i="15" s="1"/>
  <c r="E426" i="15"/>
  <c r="F426" i="15" s="1"/>
  <c r="E425" i="15"/>
  <c r="F425" i="15" s="1"/>
  <c r="E424" i="15"/>
  <c r="F424" i="15" s="1"/>
  <c r="E421" i="15"/>
  <c r="F421" i="15" s="1"/>
  <c r="E420" i="15"/>
  <c r="F420" i="15" s="1"/>
  <c r="E419" i="15"/>
  <c r="F419" i="15" s="1"/>
  <c r="E418" i="15"/>
  <c r="F418" i="15" s="1"/>
  <c r="E417" i="15"/>
  <c r="F417" i="15" s="1"/>
  <c r="E411" i="15"/>
  <c r="F411" i="15" s="1"/>
  <c r="E408" i="15"/>
  <c r="F408" i="15" s="1"/>
  <c r="E407" i="15"/>
  <c r="F407" i="15" s="1"/>
  <c r="E406" i="15"/>
  <c r="F406" i="15" s="1"/>
  <c r="E388" i="15"/>
  <c r="F388" i="15" s="1"/>
  <c r="E387" i="15"/>
  <c r="F387" i="15" s="1"/>
  <c r="E386" i="15"/>
  <c r="F386" i="15" s="1"/>
  <c r="E385" i="15"/>
  <c r="F385" i="15" s="1"/>
  <c r="E384" i="15"/>
  <c r="F384" i="15" s="1"/>
  <c r="E383" i="15"/>
  <c r="F383" i="15" s="1"/>
  <c r="E380" i="15"/>
  <c r="F380" i="15" s="1"/>
  <c r="E379" i="15"/>
  <c r="F379" i="15" s="1"/>
  <c r="E378" i="15"/>
  <c r="F378" i="15" s="1"/>
  <c r="E377" i="15"/>
  <c r="F377" i="15" s="1"/>
  <c r="E376" i="15"/>
  <c r="F376" i="15" s="1"/>
  <c r="E374" i="15"/>
  <c r="F374" i="15" s="1"/>
  <c r="E373" i="15"/>
  <c r="F373" i="15" s="1"/>
  <c r="E372" i="15"/>
  <c r="F372" i="15" s="1"/>
  <c r="E369" i="15"/>
  <c r="F369" i="15" s="1"/>
  <c r="E368" i="15"/>
  <c r="F368" i="15" s="1"/>
  <c r="E367" i="15"/>
  <c r="F367" i="15" s="1"/>
  <c r="E364" i="15"/>
  <c r="F364" i="15" s="1"/>
  <c r="E363" i="15"/>
  <c r="F363" i="15" s="1"/>
  <c r="E362" i="15"/>
  <c r="F362" i="15" s="1"/>
  <c r="E359" i="15"/>
  <c r="F359" i="15" s="1"/>
  <c r="E358" i="15"/>
  <c r="F358" i="15" s="1"/>
  <c r="E357" i="15"/>
  <c r="F357" i="15" s="1"/>
  <c r="E354" i="15"/>
  <c r="F354" i="15" s="1"/>
  <c r="E353" i="15"/>
  <c r="F353" i="15" s="1"/>
  <c r="E352" i="15"/>
  <c r="F352" i="15" s="1"/>
  <c r="E347" i="15"/>
  <c r="F347" i="15" s="1"/>
  <c r="E346" i="15"/>
  <c r="F346" i="15" s="1"/>
  <c r="E345" i="15"/>
  <c r="F345" i="15" s="1"/>
  <c r="E344" i="15"/>
  <c r="F344" i="15" s="1"/>
  <c r="E343" i="15"/>
  <c r="F343" i="15" s="1"/>
  <c r="E342" i="15"/>
  <c r="F342" i="15" s="1"/>
  <c r="E341" i="15"/>
  <c r="F341" i="15" s="1"/>
  <c r="E340" i="15"/>
  <c r="F340" i="15" s="1"/>
  <c r="E339" i="15"/>
  <c r="F339" i="15" s="1"/>
  <c r="E338" i="15"/>
  <c r="F338" i="15" s="1"/>
  <c r="E337" i="15"/>
  <c r="F337" i="15" s="1"/>
  <c r="E336" i="15"/>
  <c r="F336" i="15" s="1"/>
  <c r="E335" i="15"/>
  <c r="F335" i="15" s="1"/>
  <c r="E334" i="15"/>
  <c r="F334" i="15" s="1"/>
  <c r="E333" i="15"/>
  <c r="F333" i="15" s="1"/>
  <c r="E332" i="15"/>
  <c r="F332" i="15" s="1"/>
  <c r="E331" i="15"/>
  <c r="F331" i="15" s="1"/>
  <c r="E330" i="15"/>
  <c r="F330" i="15" s="1"/>
  <c r="E329" i="15"/>
  <c r="F329" i="15" s="1"/>
  <c r="E328" i="15"/>
  <c r="F328" i="15" s="1"/>
  <c r="E327" i="15"/>
  <c r="F327" i="15" s="1"/>
  <c r="E326" i="15"/>
  <c r="F326" i="15" s="1"/>
  <c r="E325" i="15"/>
  <c r="F325" i="15" s="1"/>
  <c r="E324" i="15"/>
  <c r="F324" i="15" s="1"/>
  <c r="E323" i="15"/>
  <c r="F323" i="15" s="1"/>
  <c r="E322" i="15"/>
  <c r="F322" i="15" s="1"/>
  <c r="E321" i="15"/>
  <c r="F321" i="15" s="1"/>
  <c r="E320" i="15"/>
  <c r="F320" i="15" s="1"/>
  <c r="E319" i="15"/>
  <c r="F319" i="15" s="1"/>
  <c r="E318" i="15"/>
  <c r="F318" i="15" s="1"/>
  <c r="E317" i="15"/>
  <c r="F317" i="15" s="1"/>
  <c r="E316" i="15"/>
  <c r="F316" i="15" s="1"/>
  <c r="E315" i="15"/>
  <c r="F315" i="15" s="1"/>
  <c r="E314" i="15"/>
  <c r="F314" i="15" s="1"/>
  <c r="E313" i="15"/>
  <c r="F313" i="15" s="1"/>
  <c r="E312" i="15"/>
  <c r="F312" i="15" s="1"/>
  <c r="E311" i="15"/>
  <c r="F311" i="15" s="1"/>
  <c r="E310" i="15"/>
  <c r="F310" i="15" s="1"/>
  <c r="E309" i="15"/>
  <c r="F309" i="15" s="1"/>
  <c r="E308" i="15"/>
  <c r="F308" i="15" s="1"/>
  <c r="E307" i="15"/>
  <c r="F307" i="15" s="1"/>
  <c r="E306" i="15"/>
  <c r="F306" i="15" s="1"/>
  <c r="E305" i="15"/>
  <c r="F305" i="15" s="1"/>
  <c r="E304" i="15"/>
  <c r="F304" i="15" s="1"/>
  <c r="E303" i="15"/>
  <c r="F303" i="15" s="1"/>
  <c r="E302" i="15"/>
  <c r="F302" i="15" s="1"/>
  <c r="E301" i="15"/>
  <c r="F301" i="15" s="1"/>
  <c r="E300" i="15"/>
  <c r="F300" i="15" s="1"/>
  <c r="E299" i="15"/>
  <c r="F299" i="15" s="1"/>
  <c r="E298" i="15"/>
  <c r="F298" i="15" s="1"/>
  <c r="E297" i="15"/>
  <c r="F297" i="15" s="1"/>
  <c r="E296" i="15"/>
  <c r="F296" i="15" s="1"/>
  <c r="E295" i="15"/>
  <c r="F295" i="15" s="1"/>
  <c r="E294" i="15"/>
  <c r="F294" i="15" s="1"/>
  <c r="E293" i="15"/>
  <c r="F293" i="15" s="1"/>
  <c r="E292" i="15"/>
  <c r="F292" i="15" s="1"/>
  <c r="E291" i="15"/>
  <c r="F291" i="15" s="1"/>
  <c r="E290" i="15"/>
  <c r="F290" i="15" s="1"/>
  <c r="E289" i="15"/>
  <c r="F289" i="15" s="1"/>
  <c r="E288" i="15"/>
  <c r="F288" i="15" s="1"/>
  <c r="E287" i="15"/>
  <c r="F287" i="15" s="1"/>
  <c r="E286" i="15"/>
  <c r="F286" i="15" s="1"/>
  <c r="E285" i="15"/>
  <c r="F285" i="15" s="1"/>
  <c r="E284" i="15"/>
  <c r="F284" i="15" s="1"/>
  <c r="E283" i="15"/>
  <c r="F283" i="15" s="1"/>
  <c r="E282" i="15"/>
  <c r="F282" i="15" s="1"/>
  <c r="E281" i="15"/>
  <c r="F281" i="15" s="1"/>
  <c r="E280" i="15"/>
  <c r="F280" i="15" s="1"/>
  <c r="E279" i="15"/>
  <c r="F279" i="15" s="1"/>
  <c r="E278" i="15"/>
  <c r="F278" i="15" s="1"/>
  <c r="E277" i="15"/>
  <c r="F277" i="15" s="1"/>
  <c r="E276" i="15"/>
  <c r="F276" i="15" s="1"/>
  <c r="E275" i="15"/>
  <c r="F275" i="15" s="1"/>
  <c r="E274" i="15"/>
  <c r="F274" i="15" s="1"/>
  <c r="E273" i="15"/>
  <c r="F273" i="15" s="1"/>
  <c r="E272" i="15"/>
  <c r="F272" i="15" s="1"/>
  <c r="E271" i="15"/>
  <c r="F271" i="15" s="1"/>
  <c r="E270" i="15"/>
  <c r="F270" i="15" s="1"/>
  <c r="E269" i="15"/>
  <c r="F269" i="15" s="1"/>
  <c r="E268" i="15"/>
  <c r="F268" i="15" s="1"/>
  <c r="E264" i="15"/>
  <c r="F264" i="15" s="1"/>
  <c r="E263" i="15"/>
  <c r="F263" i="15" s="1"/>
  <c r="E261" i="15"/>
  <c r="F261" i="15" s="1"/>
  <c r="E256" i="15"/>
  <c r="F256" i="15" s="1"/>
  <c r="E253" i="15"/>
  <c r="F253" i="15" s="1"/>
  <c r="E250" i="15"/>
  <c r="F250" i="15" s="1"/>
  <c r="E248" i="15"/>
  <c r="F248" i="15" s="1"/>
  <c r="E246" i="15"/>
  <c r="F246" i="15" s="1"/>
  <c r="E245" i="15"/>
  <c r="F245" i="15" s="1"/>
  <c r="E244" i="15"/>
  <c r="F244" i="15" s="1"/>
  <c r="E243" i="15"/>
  <c r="F243" i="15" s="1"/>
  <c r="E240" i="15"/>
  <c r="F240" i="15" s="1"/>
  <c r="E239" i="15"/>
  <c r="F239" i="15" s="1"/>
  <c r="E238" i="15"/>
  <c r="F238" i="15" s="1"/>
  <c r="E237" i="15"/>
  <c r="F237" i="15" s="1"/>
  <c r="E234" i="15"/>
  <c r="F234" i="15" s="1"/>
  <c r="E233" i="15"/>
  <c r="F233" i="15" s="1"/>
  <c r="E232" i="15"/>
  <c r="F232" i="15" s="1"/>
  <c r="E231" i="15"/>
  <c r="F231" i="15" s="1"/>
  <c r="E228" i="15"/>
  <c r="F228" i="15" s="1"/>
  <c r="E227" i="15"/>
  <c r="F227" i="15" s="1"/>
  <c r="E226" i="15"/>
  <c r="F226" i="15" s="1"/>
  <c r="E225" i="15"/>
  <c r="F225" i="15" s="1"/>
  <c r="E222" i="15"/>
  <c r="F222" i="15" s="1"/>
  <c r="E221" i="15"/>
  <c r="F221" i="15" s="1"/>
  <c r="E220" i="15"/>
  <c r="F220" i="15" s="1"/>
  <c r="E219" i="15"/>
  <c r="F219" i="15" s="1"/>
  <c r="E208" i="15"/>
  <c r="F208" i="15" s="1"/>
  <c r="E207" i="15"/>
  <c r="F207" i="15" s="1"/>
  <c r="E206" i="15"/>
  <c r="F206" i="15" s="1"/>
  <c r="E203" i="15"/>
  <c r="F203" i="15" s="1"/>
  <c r="E202" i="15"/>
  <c r="F202" i="15" s="1"/>
  <c r="E201" i="15"/>
  <c r="F201" i="15" s="1"/>
  <c r="E200" i="15"/>
  <c r="F200" i="15" s="1"/>
  <c r="E199" i="15"/>
  <c r="F199" i="15" s="1"/>
  <c r="E198" i="15"/>
  <c r="F198" i="15" s="1"/>
  <c r="E197" i="15"/>
  <c r="F197" i="15" s="1"/>
  <c r="E196" i="15"/>
  <c r="F196" i="15" s="1"/>
  <c r="E195" i="15"/>
  <c r="F195" i="15" s="1"/>
  <c r="E194" i="15"/>
  <c r="F194" i="15" s="1"/>
  <c r="E193" i="15"/>
  <c r="F193" i="15" s="1"/>
  <c r="E192" i="15"/>
  <c r="F192" i="15" s="1"/>
  <c r="E191" i="15"/>
  <c r="F191" i="15" s="1"/>
  <c r="E190" i="15"/>
  <c r="F190" i="15" s="1"/>
  <c r="E189" i="15"/>
  <c r="F189" i="15" s="1"/>
  <c r="E188" i="15"/>
  <c r="F188" i="15" s="1"/>
  <c r="E187" i="15"/>
  <c r="F187" i="15" s="1"/>
  <c r="E183" i="15"/>
  <c r="F183" i="15" s="1"/>
  <c r="E182" i="15"/>
  <c r="F182" i="15" s="1"/>
  <c r="E181" i="15"/>
  <c r="F181" i="15" s="1"/>
  <c r="E180" i="15"/>
  <c r="F180" i="15" s="1"/>
  <c r="E179" i="15"/>
  <c r="F179" i="15" s="1"/>
  <c r="E178" i="15"/>
  <c r="F178" i="15" s="1"/>
  <c r="E177" i="15"/>
  <c r="F177" i="15" s="1"/>
  <c r="E176" i="15"/>
  <c r="F176" i="15" s="1"/>
  <c r="E175" i="15"/>
  <c r="F175" i="15" s="1"/>
  <c r="E174" i="15"/>
  <c r="F174" i="15" s="1"/>
  <c r="E173" i="15"/>
  <c r="F173" i="15" s="1"/>
  <c r="E172" i="15"/>
  <c r="F172" i="15" s="1"/>
  <c r="E171" i="15"/>
  <c r="F171" i="15" s="1"/>
  <c r="E170" i="15"/>
  <c r="F170" i="15" s="1"/>
  <c r="E169" i="15"/>
  <c r="F169" i="15" s="1"/>
  <c r="E168" i="15"/>
  <c r="F168" i="15" s="1"/>
  <c r="E167" i="15"/>
  <c r="F167" i="15" s="1"/>
  <c r="E166" i="15"/>
  <c r="F166" i="15" s="1"/>
  <c r="E164" i="15"/>
  <c r="F164" i="15" s="1"/>
  <c r="E162" i="15"/>
  <c r="F162" i="15" s="1"/>
  <c r="E160" i="15"/>
  <c r="F160" i="15" s="1"/>
  <c r="E159" i="15"/>
  <c r="F159" i="15" s="1"/>
  <c r="E156" i="15"/>
  <c r="F156" i="15" s="1"/>
  <c r="E155" i="15"/>
  <c r="F155" i="15" s="1"/>
  <c r="E152" i="15"/>
  <c r="F152" i="15" s="1"/>
  <c r="E151" i="15"/>
  <c r="F151" i="15" s="1"/>
  <c r="E148" i="15"/>
  <c r="F148" i="15" s="1"/>
  <c r="E146" i="15"/>
  <c r="F146" i="15" s="1"/>
  <c r="E144" i="15"/>
  <c r="F144" i="15" s="1"/>
  <c r="E142" i="15"/>
  <c r="F142" i="15" s="1"/>
  <c r="E141" i="15"/>
  <c r="F141" i="15" s="1"/>
  <c r="E138" i="15"/>
  <c r="F138" i="15" s="1"/>
  <c r="E137" i="15"/>
  <c r="F137" i="15" s="1"/>
  <c r="E134" i="15"/>
  <c r="F134" i="15" s="1"/>
  <c r="E130" i="15"/>
  <c r="F130" i="15" s="1"/>
  <c r="E129" i="15"/>
  <c r="F129" i="15" s="1"/>
  <c r="E126" i="15"/>
  <c r="F126" i="15" s="1"/>
  <c r="E125" i="15"/>
  <c r="F125" i="15" s="1"/>
  <c r="E122" i="15"/>
  <c r="F122" i="15" s="1"/>
  <c r="E121" i="15"/>
  <c r="F121" i="15" s="1"/>
  <c r="E120" i="15"/>
  <c r="F120" i="15" s="1"/>
  <c r="E116" i="15"/>
  <c r="F116" i="15" s="1"/>
  <c r="E102" i="15"/>
  <c r="F102" i="15" s="1"/>
  <c r="E101" i="15"/>
  <c r="F101" i="15" s="1"/>
  <c r="E100" i="15"/>
  <c r="F100" i="15" s="1"/>
  <c r="E99" i="15"/>
  <c r="F99" i="15" s="1"/>
  <c r="E98" i="15"/>
  <c r="F98" i="15" s="1"/>
  <c r="E97" i="15"/>
  <c r="F97" i="15" s="1"/>
  <c r="E96" i="15"/>
  <c r="F96" i="15" s="1"/>
  <c r="E95" i="15"/>
  <c r="F95" i="15" s="1"/>
  <c r="E94" i="15"/>
  <c r="F94" i="15" s="1"/>
  <c r="E91" i="15"/>
  <c r="F91" i="15" s="1"/>
  <c r="E90" i="15"/>
  <c r="F90" i="15" s="1"/>
  <c r="E87" i="15"/>
  <c r="F87" i="15" s="1"/>
  <c r="E86" i="15"/>
  <c r="F86" i="15" s="1"/>
  <c r="E85" i="15"/>
  <c r="F85" i="15" s="1"/>
  <c r="E84" i="15"/>
  <c r="F84" i="15" s="1"/>
  <c r="E83" i="15"/>
  <c r="F83" i="15" s="1"/>
  <c r="E81" i="15"/>
  <c r="F81" i="15" s="1"/>
  <c r="E80" i="15"/>
  <c r="F80" i="15" s="1"/>
  <c r="E79" i="15"/>
  <c r="F79" i="15" s="1"/>
  <c r="E78" i="15"/>
  <c r="F78" i="15" s="1"/>
  <c r="E77" i="15"/>
  <c r="F77" i="15" s="1"/>
  <c r="E76" i="15"/>
  <c r="F76" i="15" s="1"/>
  <c r="E72" i="15"/>
  <c r="F72" i="15" s="1"/>
  <c r="E71" i="15"/>
  <c r="F71" i="15" s="1"/>
  <c r="E70" i="15"/>
  <c r="F70" i="15" s="1"/>
  <c r="E69" i="15"/>
  <c r="F69" i="15" s="1"/>
  <c r="E68" i="15"/>
  <c r="F68" i="15" s="1"/>
  <c r="E67" i="15"/>
  <c r="F67" i="15" s="1"/>
  <c r="E65" i="15"/>
  <c r="F65" i="15" s="1"/>
  <c r="E64" i="15"/>
  <c r="F64" i="15" s="1"/>
  <c r="E63" i="15"/>
  <c r="F63" i="15" s="1"/>
  <c r="E62" i="15"/>
  <c r="F62" i="15" s="1"/>
  <c r="E61" i="15"/>
  <c r="F61" i="15" s="1"/>
  <c r="E60" i="15"/>
  <c r="F60" i="15" s="1"/>
  <c r="E57" i="15"/>
  <c r="F57" i="15" s="1"/>
  <c r="E56" i="15"/>
  <c r="F56" i="15" s="1"/>
  <c r="E55" i="15"/>
  <c r="F55" i="15" s="1"/>
  <c r="E54" i="15"/>
  <c r="F54" i="15" s="1"/>
  <c r="E53" i="15"/>
  <c r="F53" i="15" s="1"/>
  <c r="E52" i="15"/>
  <c r="F52" i="15" s="1"/>
  <c r="E50" i="15"/>
  <c r="F50" i="15" s="1"/>
  <c r="E49" i="15"/>
  <c r="F49" i="15" s="1"/>
  <c r="E48" i="15"/>
  <c r="F48" i="15" s="1"/>
  <c r="E47" i="15"/>
  <c r="F47" i="15" s="1"/>
  <c r="E46" i="15"/>
  <c r="F46" i="15" s="1"/>
  <c r="E45" i="15"/>
  <c r="F45" i="15" s="1"/>
  <c r="E44" i="15"/>
  <c r="F44" i="15" s="1"/>
  <c r="E43" i="15"/>
  <c r="F43" i="15" s="1"/>
  <c r="E40" i="15"/>
  <c r="F40" i="15" s="1"/>
  <c r="E39" i="15"/>
  <c r="F39" i="15" s="1"/>
  <c r="E38" i="15"/>
  <c r="F38" i="15" s="1"/>
  <c r="E37" i="15"/>
  <c r="F37" i="15" s="1"/>
  <c r="E36" i="15"/>
  <c r="F36" i="15" s="1"/>
  <c r="E35" i="15"/>
  <c r="F35" i="15" s="1"/>
  <c r="E34" i="15"/>
  <c r="F34" i="15" s="1"/>
  <c r="E33" i="15"/>
  <c r="F33" i="15" s="1"/>
  <c r="E31" i="15"/>
  <c r="F31" i="15" s="1"/>
  <c r="E30" i="15"/>
  <c r="F30" i="15" s="1"/>
  <c r="E28" i="15"/>
  <c r="F28" i="15" s="1"/>
  <c r="E27" i="15"/>
  <c r="F27" i="15" s="1"/>
  <c r="E26" i="15"/>
  <c r="F26" i="15" s="1"/>
  <c r="E25" i="15"/>
  <c r="F25" i="15" s="1"/>
  <c r="E24" i="15"/>
  <c r="F24" i="15" s="1"/>
  <c r="E23" i="15"/>
  <c r="F23" i="15" s="1"/>
  <c r="E22" i="15"/>
  <c r="F22" i="15" s="1"/>
  <c r="E21" i="15"/>
  <c r="E12" i="15"/>
  <c r="F12" i="15" s="1"/>
  <c r="E19" i="15"/>
  <c r="F19" i="15" s="1"/>
  <c r="E18" i="15"/>
  <c r="F18" i="15" s="1"/>
  <c r="E17" i="15"/>
  <c r="F17" i="15" s="1"/>
  <c r="E16" i="15"/>
  <c r="F16" i="15" s="1"/>
  <c r="E15" i="15"/>
  <c r="F15" i="15" s="1"/>
  <c r="E14" i="15"/>
  <c r="F14" i="15" s="1"/>
  <c r="E13" i="15"/>
  <c r="F13" i="15" s="1"/>
  <c r="F772" i="6"/>
  <c r="G772" i="6" s="1"/>
  <c r="F771" i="6"/>
  <c r="G771" i="6" s="1"/>
  <c r="F767" i="6"/>
  <c r="G767" i="6" s="1"/>
  <c r="F766" i="6"/>
  <c r="G766" i="6" s="1"/>
  <c r="F765" i="6"/>
  <c r="G765" i="6" s="1"/>
  <c r="F764" i="6"/>
  <c r="G764" i="6" s="1"/>
  <c r="F763" i="6"/>
  <c r="G763" i="6" s="1"/>
  <c r="F762" i="6"/>
  <c r="G762" i="6" s="1"/>
  <c r="F759" i="6"/>
  <c r="G759" i="6" s="1"/>
  <c r="F754" i="6"/>
  <c r="G754" i="6" s="1"/>
  <c r="F753" i="6"/>
  <c r="G753" i="6" s="1"/>
  <c r="F752" i="6"/>
  <c r="G752" i="6" s="1"/>
  <c r="F751" i="6"/>
  <c r="G751" i="6" s="1"/>
  <c r="F748" i="6"/>
  <c r="G748" i="6" s="1"/>
  <c r="F747" i="6"/>
  <c r="G747" i="6" s="1"/>
  <c r="F746" i="6"/>
  <c r="G746" i="6" s="1"/>
  <c r="F745" i="6"/>
  <c r="G745" i="6" s="1"/>
  <c r="F742" i="6"/>
  <c r="G742" i="6" s="1"/>
  <c r="F741" i="6"/>
  <c r="G741" i="6" s="1"/>
  <c r="F740" i="6"/>
  <c r="G740" i="6" s="1"/>
  <c r="F739" i="6"/>
  <c r="G739" i="6" s="1"/>
  <c r="F735" i="6"/>
  <c r="G735" i="6" s="1"/>
  <c r="F734" i="6"/>
  <c r="G734" i="6" s="1"/>
  <c r="F733" i="6"/>
  <c r="G733" i="6" s="1"/>
  <c r="F732" i="6"/>
  <c r="G732" i="6" s="1"/>
  <c r="F729" i="6"/>
  <c r="G729" i="6" s="1"/>
  <c r="F728" i="6"/>
  <c r="G728" i="6" s="1"/>
  <c r="F727" i="6"/>
  <c r="G727" i="6" s="1"/>
  <c r="F726" i="6"/>
  <c r="G726" i="6" s="1"/>
  <c r="F723" i="6"/>
  <c r="G723" i="6" s="1"/>
  <c r="F722" i="6"/>
  <c r="G722" i="6" s="1"/>
  <c r="F721" i="6"/>
  <c r="G721" i="6" s="1"/>
  <c r="F720" i="6"/>
  <c r="G720" i="6" s="1"/>
  <c r="F716" i="6"/>
  <c r="G716" i="6" s="1"/>
  <c r="F715" i="6"/>
  <c r="G715" i="6" s="1"/>
  <c r="F714" i="6"/>
  <c r="G714" i="6" s="1"/>
  <c r="F711" i="6"/>
  <c r="G711" i="6" s="1"/>
  <c r="F709" i="6"/>
  <c r="G709" i="6" s="1"/>
  <c r="F707" i="6"/>
  <c r="G707" i="6" s="1"/>
  <c r="F705" i="6"/>
  <c r="G705" i="6" s="1"/>
  <c r="F702" i="6"/>
  <c r="G702" i="6" s="1"/>
  <c r="F701" i="6"/>
  <c r="G701" i="6" s="1"/>
  <c r="F698" i="6"/>
  <c r="G698" i="6" s="1"/>
  <c r="F697" i="6"/>
  <c r="G697" i="6" s="1"/>
  <c r="F696" i="6"/>
  <c r="G696" i="6" s="1"/>
  <c r="F695" i="6"/>
  <c r="G695" i="6" s="1"/>
  <c r="F692" i="6"/>
  <c r="G692" i="6" s="1"/>
  <c r="F691" i="6"/>
  <c r="G691" i="6" s="1"/>
  <c r="F690" i="6"/>
  <c r="G690" i="6" s="1"/>
  <c r="F689" i="6"/>
  <c r="G689" i="6" s="1"/>
  <c r="F686" i="6"/>
  <c r="G686" i="6" s="1"/>
  <c r="F685" i="6"/>
  <c r="G685" i="6" s="1"/>
  <c r="F684" i="6"/>
  <c r="G684" i="6" s="1"/>
  <c r="F683" i="6"/>
  <c r="G683" i="6" s="1"/>
  <c r="F682" i="6"/>
  <c r="G682" i="6" s="1"/>
  <c r="F679" i="6"/>
  <c r="G679" i="6" s="1"/>
  <c r="F678" i="6"/>
  <c r="G678" i="6" s="1"/>
  <c r="F677" i="6"/>
  <c r="G677" i="6" s="1"/>
  <c r="F676" i="6"/>
  <c r="G676" i="6" s="1"/>
  <c r="F673" i="6"/>
  <c r="G673" i="6" s="1"/>
  <c r="F672" i="6"/>
  <c r="G672" i="6" s="1"/>
  <c r="F671" i="6"/>
  <c r="G671" i="6" s="1"/>
  <c r="F670" i="6"/>
  <c r="G670" i="6" s="1"/>
  <c r="F667" i="6"/>
  <c r="G667" i="6" s="1"/>
  <c r="F666" i="6"/>
  <c r="G666" i="6" s="1"/>
  <c r="F665" i="6"/>
  <c r="G665" i="6" s="1"/>
  <c r="F664" i="6"/>
  <c r="G664" i="6" s="1"/>
  <c r="F660" i="6"/>
  <c r="G660" i="6" s="1"/>
  <c r="F659" i="6"/>
  <c r="G659" i="6" s="1"/>
  <c r="F658" i="6"/>
  <c r="G658" i="6" s="1"/>
  <c r="F657" i="6"/>
  <c r="G657" i="6" s="1"/>
  <c r="F654" i="6"/>
  <c r="G654" i="6" s="1"/>
  <c r="F653" i="6"/>
  <c r="G653" i="6" s="1"/>
  <c r="F652" i="6"/>
  <c r="G652" i="6" s="1"/>
  <c r="F651" i="6"/>
  <c r="G651" i="6" s="1"/>
  <c r="F648" i="6"/>
  <c r="G648" i="6" s="1"/>
  <c r="F647" i="6"/>
  <c r="G647" i="6" s="1"/>
  <c r="F646" i="6"/>
  <c r="G646" i="6" s="1"/>
  <c r="F645" i="6"/>
  <c r="G645" i="6" s="1"/>
  <c r="F640" i="6"/>
  <c r="G640" i="6" s="1"/>
  <c r="F639" i="6"/>
  <c r="G639" i="6" s="1"/>
  <c r="F638" i="6"/>
  <c r="G638" i="6" s="1"/>
  <c r="F637" i="6"/>
  <c r="G637" i="6" s="1"/>
  <c r="F635" i="6"/>
  <c r="G635" i="6" s="1"/>
  <c r="F634" i="6"/>
  <c r="G634" i="6" s="1"/>
  <c r="F633" i="6"/>
  <c r="G633" i="6" s="1"/>
  <c r="F632" i="6"/>
  <c r="G632" i="6" s="1"/>
  <c r="F630" i="6"/>
  <c r="G630" i="6" s="1"/>
  <c r="F629" i="6"/>
  <c r="G629" i="6" s="1"/>
  <c r="F628" i="6"/>
  <c r="G628" i="6" s="1"/>
  <c r="F627" i="6"/>
  <c r="G627" i="6" s="1"/>
  <c r="F618" i="6"/>
  <c r="G618" i="6" s="1"/>
  <c r="F617" i="6"/>
  <c r="G617" i="6" s="1"/>
  <c r="F616" i="6"/>
  <c r="G616" i="6" s="1"/>
  <c r="F615" i="6"/>
  <c r="G615" i="6" s="1"/>
  <c r="F612" i="6"/>
  <c r="G612" i="6" s="1"/>
  <c r="F611" i="6"/>
  <c r="G611" i="6" s="1"/>
  <c r="F610" i="6"/>
  <c r="G610" i="6" s="1"/>
  <c r="F609" i="6"/>
  <c r="G609" i="6" s="1"/>
  <c r="F608" i="6"/>
  <c r="G608" i="6" s="1"/>
  <c r="F607" i="6"/>
  <c r="G607" i="6" s="1"/>
  <c r="F604" i="6"/>
  <c r="G604" i="6" s="1"/>
  <c r="F603" i="6"/>
  <c r="G603" i="6" s="1"/>
  <c r="F602" i="6"/>
  <c r="G602" i="6" s="1"/>
  <c r="F601" i="6"/>
  <c r="G601" i="6" s="1"/>
  <c r="F600" i="6"/>
  <c r="G600" i="6" s="1"/>
  <c r="F599" i="6"/>
  <c r="G599" i="6" s="1"/>
  <c r="F598" i="6"/>
  <c r="G598" i="6" s="1"/>
  <c r="F277" i="6"/>
  <c r="G277" i="6" s="1"/>
  <c r="F276" i="6"/>
  <c r="G276" i="6" s="1"/>
  <c r="F273" i="6"/>
  <c r="G273" i="6" s="1"/>
  <c r="F272" i="6"/>
  <c r="G272" i="6" s="1"/>
  <c r="F271" i="6"/>
  <c r="G271" i="6" s="1"/>
  <c r="F267" i="6"/>
  <c r="G267" i="6" s="1"/>
  <c r="F265" i="6"/>
  <c r="G265" i="6" s="1"/>
  <c r="F261" i="6"/>
  <c r="G261" i="6" s="1"/>
  <c r="F260" i="6"/>
  <c r="G260" i="6" s="1"/>
  <c r="F259" i="6"/>
  <c r="G259" i="6" s="1"/>
  <c r="F258" i="6"/>
  <c r="G258" i="6" s="1"/>
  <c r="F248" i="6"/>
  <c r="G248" i="6" s="1"/>
  <c r="F239" i="6"/>
  <c r="G239" i="6" s="1"/>
  <c r="F238" i="6"/>
  <c r="G238" i="6" s="1"/>
  <c r="F235" i="6"/>
  <c r="G235" i="6" s="1"/>
  <c r="F234" i="6"/>
  <c r="G234" i="6" s="1"/>
  <c r="F231" i="6"/>
  <c r="G231" i="6" s="1"/>
  <c r="F230" i="6"/>
  <c r="G230" i="6" s="1"/>
  <c r="F227" i="6"/>
  <c r="G227" i="6" s="1"/>
  <c r="F225" i="6"/>
  <c r="G225" i="6" s="1"/>
  <c r="F224" i="6"/>
  <c r="G224" i="6" s="1"/>
  <c r="F215" i="6"/>
  <c r="G215" i="6" s="1"/>
  <c r="F212" i="6"/>
  <c r="F211" i="6"/>
  <c r="F209" i="6"/>
  <c r="F208" i="6"/>
  <c r="F207" i="6"/>
  <c r="F204" i="6"/>
  <c r="F203" i="6"/>
  <c r="F200" i="6"/>
  <c r="G200" i="6" s="1"/>
  <c r="F199" i="6"/>
  <c r="G199" i="6" s="1"/>
  <c r="F196" i="6"/>
  <c r="G196" i="6" s="1"/>
  <c r="F195" i="6"/>
  <c r="G195" i="6" s="1"/>
  <c r="F194" i="6"/>
  <c r="G194" i="6" s="1"/>
  <c r="F193" i="6"/>
  <c r="G193" i="6" s="1"/>
  <c r="F192" i="6"/>
  <c r="G192" i="6" s="1"/>
  <c r="F191" i="6"/>
  <c r="G191" i="6" s="1"/>
  <c r="F190" i="6"/>
  <c r="G190" i="6" s="1"/>
  <c r="F187" i="6"/>
  <c r="G187" i="6" s="1"/>
  <c r="F186" i="6"/>
  <c r="G186" i="6" s="1"/>
  <c r="F181" i="6" l="1"/>
  <c r="G181" i="6" s="1"/>
  <c r="F180" i="6"/>
  <c r="G180" i="6" s="1"/>
  <c r="F178" i="6"/>
  <c r="G178" i="6" s="1"/>
  <c r="F177" i="6"/>
  <c r="G177" i="6" s="1"/>
  <c r="F176" i="6"/>
  <c r="G176" i="6" s="1"/>
  <c r="F175" i="6"/>
  <c r="G175" i="6" s="1"/>
  <c r="F174" i="6"/>
  <c r="G174" i="6" s="1"/>
  <c r="F173" i="6"/>
  <c r="G173" i="6" s="1"/>
  <c r="F172" i="6"/>
  <c r="G172" i="6" s="1"/>
  <c r="F171" i="6"/>
  <c r="G171" i="6" s="1"/>
  <c r="F170" i="6"/>
  <c r="G170" i="6" s="1"/>
  <c r="F168" i="6"/>
  <c r="G168" i="6" s="1"/>
  <c r="F165" i="6"/>
  <c r="G165" i="6" s="1"/>
  <c r="F164" i="6"/>
  <c r="G164" i="6" s="1"/>
  <c r="F163" i="6"/>
  <c r="G163" i="6" s="1"/>
  <c r="F162" i="6"/>
  <c r="G162" i="6" s="1"/>
  <c r="F161" i="6"/>
  <c r="G161" i="6" s="1"/>
  <c r="F160" i="6"/>
  <c r="G160" i="6" s="1"/>
  <c r="F159" i="6"/>
  <c r="G159" i="6" s="1"/>
  <c r="F158" i="6"/>
  <c r="G158" i="6" s="1"/>
  <c r="F157" i="6"/>
  <c r="G157" i="6" s="1"/>
  <c r="F156" i="6"/>
  <c r="G156" i="6" s="1"/>
  <c r="F155" i="6"/>
  <c r="G155" i="6" s="1"/>
  <c r="F154" i="6"/>
  <c r="G154" i="6" s="1"/>
  <c r="F153" i="6"/>
  <c r="G153" i="6" s="1"/>
  <c r="F152" i="6"/>
  <c r="G152" i="6" s="1"/>
  <c r="F151" i="6"/>
  <c r="G151" i="6" s="1"/>
  <c r="F150" i="6"/>
  <c r="G150" i="6" s="1"/>
  <c r="F149" i="6"/>
  <c r="G149" i="6" s="1"/>
  <c r="F148" i="6"/>
  <c r="G148" i="6" s="1"/>
  <c r="F147" i="6"/>
  <c r="G147" i="6" s="1"/>
  <c r="F146" i="6"/>
  <c r="G146" i="6" s="1"/>
  <c r="F145" i="6"/>
  <c r="G145" i="6" s="1"/>
  <c r="F144" i="6"/>
  <c r="G144" i="6" s="1"/>
  <c r="F143" i="6"/>
  <c r="G143" i="6" s="1"/>
  <c r="F142" i="6"/>
  <c r="G142" i="6" s="1"/>
  <c r="F141" i="6"/>
  <c r="G141" i="6" s="1"/>
  <c r="F140" i="6"/>
  <c r="G140" i="6" s="1"/>
  <c r="F139" i="6"/>
  <c r="G139" i="6" s="1"/>
  <c r="F138" i="6"/>
  <c r="G138" i="6" s="1"/>
  <c r="F137" i="6"/>
  <c r="G137" i="6" s="1"/>
  <c r="F136" i="6"/>
  <c r="G136" i="6" s="1"/>
  <c r="F135" i="6"/>
  <c r="G135" i="6" s="1"/>
  <c r="F134" i="6"/>
  <c r="G134" i="6" s="1"/>
  <c r="F133" i="6"/>
  <c r="G133" i="6" s="1"/>
  <c r="F132" i="6"/>
  <c r="G132" i="6" s="1"/>
  <c r="F131" i="6"/>
  <c r="G131" i="6" s="1"/>
  <c r="F130" i="6"/>
  <c r="G130" i="6" s="1"/>
  <c r="F129" i="6"/>
  <c r="G129" i="6" s="1"/>
  <c r="F128" i="6"/>
  <c r="G128" i="6" s="1"/>
  <c r="F127" i="6"/>
  <c r="G127" i="6" s="1"/>
  <c r="F126" i="6"/>
  <c r="G126" i="6" s="1"/>
  <c r="F125" i="6"/>
  <c r="G125" i="6" s="1"/>
  <c r="F124" i="6"/>
  <c r="G124" i="6" s="1"/>
  <c r="F123" i="6"/>
  <c r="G123" i="6" s="1"/>
  <c r="F122" i="6"/>
  <c r="G122" i="6" s="1"/>
  <c r="F121" i="6"/>
  <c r="G121" i="6" s="1"/>
  <c r="F120" i="6"/>
  <c r="G120" i="6" s="1"/>
  <c r="F119" i="6"/>
  <c r="G119" i="6" s="1"/>
  <c r="F118" i="6"/>
  <c r="G118" i="6" s="1"/>
  <c r="F117" i="6"/>
  <c r="G117" i="6" s="1"/>
  <c r="F116" i="6"/>
  <c r="G116" i="6" s="1"/>
  <c r="F115" i="6"/>
  <c r="G115" i="6" s="1"/>
  <c r="F114" i="6"/>
  <c r="G114" i="6" s="1"/>
  <c r="F113" i="6"/>
  <c r="G113" i="6" s="1"/>
  <c r="F112" i="6"/>
  <c r="G112" i="6" s="1"/>
  <c r="F111" i="6"/>
  <c r="G111" i="6" s="1"/>
  <c r="F110" i="6"/>
  <c r="G110" i="6" s="1"/>
  <c r="F109" i="6"/>
  <c r="G109" i="6" s="1"/>
  <c r="F108" i="6"/>
  <c r="G108" i="6" s="1"/>
  <c r="F107" i="6"/>
  <c r="G107" i="6" s="1"/>
  <c r="F106" i="6"/>
  <c r="G106" i="6" s="1"/>
  <c r="F105" i="6"/>
  <c r="G105" i="6" s="1"/>
  <c r="F104" i="6"/>
  <c r="G104" i="6" s="1"/>
  <c r="F103" i="6"/>
  <c r="G103" i="6" s="1"/>
  <c r="F102" i="6"/>
  <c r="G102" i="6" s="1"/>
  <c r="F101" i="6"/>
  <c r="G101" i="6" s="1"/>
  <c r="F100" i="6"/>
  <c r="G100" i="6" s="1"/>
  <c r="F99" i="6"/>
  <c r="G99" i="6" s="1"/>
  <c r="F98" i="6"/>
  <c r="G98" i="6" s="1"/>
  <c r="F97" i="6"/>
  <c r="G97" i="6" s="1"/>
  <c r="F96" i="6"/>
  <c r="G96" i="6" s="1"/>
  <c r="F95" i="6"/>
  <c r="G95" i="6" s="1"/>
  <c r="F94" i="6"/>
  <c r="G94" i="6" s="1"/>
  <c r="F93" i="6"/>
  <c r="G93" i="6" s="1"/>
  <c r="F92" i="6"/>
  <c r="G92" i="6" s="1"/>
  <c r="F91" i="6"/>
  <c r="G91" i="6" s="1"/>
  <c r="F90" i="6"/>
  <c r="G90" i="6" s="1"/>
  <c r="F89" i="6"/>
  <c r="G89" i="6" s="1"/>
  <c r="F88" i="6"/>
  <c r="G88" i="6" s="1"/>
  <c r="F87" i="6"/>
  <c r="G87" i="6" s="1"/>
  <c r="F86" i="6"/>
  <c r="G86" i="6" s="1"/>
  <c r="F85" i="6"/>
  <c r="G85" i="6" s="1"/>
  <c r="F84" i="6"/>
  <c r="G84" i="6" s="1"/>
  <c r="F83" i="6"/>
  <c r="G83" i="6" s="1"/>
  <c r="F82" i="6"/>
  <c r="G82" i="6" s="1"/>
  <c r="F81" i="6"/>
  <c r="G81" i="6" s="1"/>
  <c r="F80" i="6"/>
  <c r="G80" i="6" s="1"/>
  <c r="F79" i="6"/>
  <c r="G79" i="6" s="1"/>
  <c r="F78" i="6"/>
  <c r="G78" i="6" s="1"/>
  <c r="F77" i="6"/>
  <c r="G77" i="6" s="1"/>
  <c r="F76" i="6"/>
  <c r="G76" i="6" s="1"/>
  <c r="F75" i="6"/>
  <c r="G75" i="6" s="1"/>
  <c r="F74" i="6"/>
  <c r="G74" i="6" s="1"/>
  <c r="F73" i="6"/>
  <c r="G73" i="6" s="1"/>
  <c r="F72" i="6"/>
  <c r="G72" i="6" s="1"/>
  <c r="F71" i="6"/>
  <c r="G71" i="6" s="1"/>
  <c r="F70" i="6"/>
  <c r="G70" i="6" s="1"/>
  <c r="F69" i="6"/>
  <c r="G69" i="6" s="1"/>
  <c r="F68" i="6"/>
  <c r="G68" i="6" s="1"/>
  <c r="F67" i="6"/>
  <c r="G67" i="6" s="1"/>
  <c r="F66" i="6"/>
  <c r="G66" i="6" s="1"/>
  <c r="F65" i="6"/>
  <c r="G65" i="6" s="1"/>
  <c r="F64" i="6"/>
  <c r="G64" i="6" s="1"/>
  <c r="F63" i="6"/>
  <c r="G63" i="6" s="1"/>
  <c r="F62" i="6"/>
  <c r="G62" i="6" s="1"/>
  <c r="F61" i="6"/>
  <c r="G61" i="6" s="1"/>
  <c r="F60" i="6"/>
  <c r="G60" i="6" s="1"/>
  <c r="F59" i="6"/>
  <c r="G59" i="6" s="1"/>
  <c r="F58" i="6"/>
  <c r="G58" i="6" s="1"/>
  <c r="F57" i="6"/>
  <c r="G57" i="6" s="1"/>
  <c r="F56" i="6"/>
  <c r="G56" i="6" s="1"/>
  <c r="F55" i="6"/>
  <c r="G55" i="6" s="1"/>
  <c r="F54" i="6"/>
  <c r="G54" i="6" s="1"/>
  <c r="F53" i="6"/>
  <c r="G53" i="6" s="1"/>
  <c r="F52" i="6"/>
  <c r="G52" i="6" s="1"/>
  <c r="F51" i="6"/>
  <c r="G51" i="6" s="1"/>
  <c r="F50" i="6"/>
  <c r="G50" i="6" s="1"/>
  <c r="F49" i="6"/>
  <c r="G49" i="6" s="1"/>
  <c r="F48" i="6"/>
  <c r="G48" i="6" s="1"/>
  <c r="F47" i="6"/>
  <c r="G47" i="6" s="1"/>
  <c r="F46" i="6"/>
  <c r="G46" i="6" s="1"/>
  <c r="F45" i="6"/>
  <c r="G45" i="6" s="1"/>
  <c r="F44" i="6"/>
  <c r="G44" i="6" s="1"/>
  <c r="F43" i="6"/>
  <c r="G43" i="6" s="1"/>
  <c r="F42" i="6"/>
  <c r="G42" i="6" s="1"/>
  <c r="F41" i="6"/>
  <c r="G41" i="6" s="1"/>
  <c r="F40" i="6"/>
  <c r="G40" i="6" s="1"/>
  <c r="F39" i="6"/>
  <c r="G39" i="6" s="1"/>
  <c r="F38" i="6"/>
  <c r="G38" i="6" s="1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3" i="6"/>
  <c r="G13" i="6" s="1"/>
  <c r="E370" i="15" l="1"/>
  <c r="E371" i="15"/>
  <c r="E375" i="15"/>
  <c r="E381" i="15"/>
  <c r="E382" i="15"/>
  <c r="E389" i="15"/>
  <c r="E390" i="15"/>
  <c r="E391" i="15"/>
  <c r="D248" i="16"/>
  <c r="D106" i="16"/>
  <c r="E106" i="16" s="1"/>
  <c r="J11" i="11"/>
  <c r="M11" i="11" s="1"/>
  <c r="J12" i="11"/>
  <c r="M12" i="11" s="1"/>
  <c r="J13" i="11"/>
  <c r="M13" i="11" s="1"/>
  <c r="J14" i="11"/>
  <c r="M14" i="11" s="1"/>
  <c r="J15" i="11"/>
  <c r="M15" i="11" s="1"/>
  <c r="J16" i="11"/>
  <c r="M16" i="11" s="1"/>
  <c r="J17" i="11"/>
  <c r="M17" i="11" s="1"/>
  <c r="J19" i="11"/>
  <c r="M19" i="11" s="1"/>
  <c r="J20" i="11"/>
  <c r="M20" i="11" s="1"/>
  <c r="J21" i="11"/>
  <c r="M21" i="11" s="1"/>
  <c r="J22" i="11"/>
  <c r="M22" i="11" s="1"/>
  <c r="J23" i="11"/>
  <c r="M23" i="11" s="1"/>
  <c r="J24" i="11"/>
  <c r="M24" i="11" s="1"/>
  <c r="J25" i="11"/>
  <c r="M25" i="11" s="1"/>
  <c r="J26" i="11"/>
  <c r="M26" i="11" s="1"/>
  <c r="J27" i="11"/>
  <c r="M27" i="11" s="1"/>
  <c r="J28" i="11"/>
  <c r="M28" i="11" s="1"/>
  <c r="J30" i="11"/>
  <c r="M30" i="11" s="1"/>
  <c r="J31" i="11"/>
  <c r="M31" i="11" s="1"/>
  <c r="J32" i="11"/>
  <c r="M32" i="11" s="1"/>
  <c r="J33" i="11"/>
  <c r="M33" i="11" s="1"/>
  <c r="J34" i="11"/>
  <c r="M34" i="11" s="1"/>
  <c r="J35" i="11"/>
  <c r="M35" i="11" s="1"/>
  <c r="J36" i="11"/>
  <c r="M36" i="11" s="1"/>
  <c r="J37" i="11"/>
  <c r="M37" i="11" s="1"/>
  <c r="J38" i="11"/>
  <c r="M38" i="11" s="1"/>
  <c r="J39" i="11"/>
  <c r="M39" i="11" s="1"/>
  <c r="J40" i="11"/>
  <c r="M40" i="11" s="1"/>
  <c r="J41" i="11"/>
  <c r="M41" i="11" s="1"/>
  <c r="J42" i="11"/>
  <c r="M42" i="11" s="1"/>
  <c r="J43" i="11"/>
  <c r="M43" i="11" s="1"/>
  <c r="J44" i="11"/>
  <c r="M44" i="11" s="1"/>
  <c r="J45" i="11"/>
  <c r="M45" i="11" s="1"/>
  <c r="J46" i="11"/>
  <c r="M46" i="11" s="1"/>
  <c r="J47" i="11"/>
  <c r="M47" i="11" s="1"/>
  <c r="J48" i="11"/>
  <c r="M48" i="11" s="1"/>
  <c r="J49" i="11"/>
  <c r="M49" i="11" s="1"/>
  <c r="J50" i="11"/>
  <c r="M50" i="11" s="1"/>
  <c r="J51" i="11"/>
  <c r="M51" i="11" s="1"/>
  <c r="J52" i="11"/>
  <c r="M52" i="11" s="1"/>
  <c r="J54" i="11"/>
  <c r="M54" i="11" s="1"/>
  <c r="J55" i="11"/>
  <c r="M55" i="11" s="1"/>
  <c r="J57" i="11"/>
  <c r="M57" i="11" s="1"/>
  <c r="J61" i="11"/>
  <c r="M61" i="11" s="1"/>
  <c r="J62" i="11"/>
  <c r="M62" i="11" s="1"/>
  <c r="J63" i="11"/>
  <c r="M63" i="11" s="1"/>
  <c r="J10" i="11"/>
  <c r="M10" i="11" s="1"/>
  <c r="I16" i="5"/>
  <c r="I17" i="5"/>
  <c r="K17" i="5" s="1"/>
  <c r="I18" i="5"/>
  <c r="K18" i="5" s="1"/>
  <c r="K20" i="5"/>
  <c r="K31" i="5"/>
  <c r="K36" i="5"/>
  <c r="K51" i="5"/>
  <c r="L51" i="5" s="1"/>
  <c r="O51" i="5" s="1"/>
  <c r="H31" i="5"/>
  <c r="H36" i="5"/>
  <c r="F51" i="5"/>
  <c r="D405" i="16"/>
  <c r="E405" i="16" s="1"/>
  <c r="D404" i="16"/>
  <c r="E404" i="16"/>
  <c r="D403" i="16"/>
  <c r="E403" i="16" s="1"/>
  <c r="D402" i="16"/>
  <c r="E402" i="16" s="1"/>
  <c r="D401" i="16"/>
  <c r="E401" i="16" s="1"/>
  <c r="D400" i="16"/>
  <c r="E400" i="16"/>
  <c r="D399" i="16"/>
  <c r="E399" i="16" s="1"/>
  <c r="D391" i="16"/>
  <c r="E391" i="16" s="1"/>
  <c r="D390" i="16"/>
  <c r="E390" i="16" s="1"/>
  <c r="D389" i="16"/>
  <c r="E389" i="16" s="1"/>
  <c r="D388" i="16"/>
  <c r="E388" i="16" s="1"/>
  <c r="D387" i="16"/>
  <c r="E387" i="16" s="1"/>
  <c r="D386" i="16"/>
  <c r="E386" i="16" s="1"/>
  <c r="D385" i="16"/>
  <c r="E385" i="16"/>
  <c r="D377" i="16"/>
  <c r="E377" i="16" s="1"/>
  <c r="D376" i="16"/>
  <c r="E376" i="16"/>
  <c r="D375" i="16"/>
  <c r="D374" i="16"/>
  <c r="E374" i="16" s="1"/>
  <c r="D373" i="16"/>
  <c r="E373" i="16" s="1"/>
  <c r="D372" i="16"/>
  <c r="E372" i="16" s="1"/>
  <c r="D371" i="16"/>
  <c r="E371" i="16" s="1"/>
  <c r="D363" i="16"/>
  <c r="E363" i="16"/>
  <c r="D362" i="16"/>
  <c r="E362" i="16" s="1"/>
  <c r="D361" i="16"/>
  <c r="E361" i="16"/>
  <c r="D360" i="16"/>
  <c r="E360" i="16" s="1"/>
  <c r="D359" i="16"/>
  <c r="E359" i="16" s="1"/>
  <c r="D358" i="16"/>
  <c r="E358" i="16" s="1"/>
  <c r="D357" i="16"/>
  <c r="E357" i="16" s="1"/>
  <c r="D349" i="16"/>
  <c r="E349" i="16" s="1"/>
  <c r="D348" i="16"/>
  <c r="E348" i="16"/>
  <c r="D347" i="16"/>
  <c r="E347" i="16" s="1"/>
  <c r="D346" i="16"/>
  <c r="D345" i="16"/>
  <c r="E345" i="16" s="1"/>
  <c r="D344" i="16"/>
  <c r="E344" i="16" s="1"/>
  <c r="D343" i="16"/>
  <c r="E343" i="16" s="1"/>
  <c r="D335" i="16"/>
  <c r="E335" i="16"/>
  <c r="D334" i="16"/>
  <c r="E334" i="16" s="1"/>
  <c r="D333" i="16"/>
  <c r="E333" i="16" s="1"/>
  <c r="D332" i="16"/>
  <c r="E332" i="16" s="1"/>
  <c r="D331" i="16"/>
  <c r="E331" i="16" s="1"/>
  <c r="D330" i="16"/>
  <c r="E330" i="16" s="1"/>
  <c r="D329" i="16"/>
  <c r="E329" i="16" s="1"/>
  <c r="D321" i="16"/>
  <c r="E321" i="16" s="1"/>
  <c r="D320" i="16"/>
  <c r="E320" i="16"/>
  <c r="D319" i="16"/>
  <c r="E319" i="16" s="1"/>
  <c r="D318" i="16"/>
  <c r="D317" i="16"/>
  <c r="E317" i="16"/>
  <c r="E323" i="16" s="1"/>
  <c r="D316" i="16"/>
  <c r="E316" i="16" s="1"/>
  <c r="D315" i="16"/>
  <c r="E315" i="16" s="1"/>
  <c r="D307" i="16"/>
  <c r="E307" i="16" s="1"/>
  <c r="D306" i="16"/>
  <c r="E306" i="16" s="1"/>
  <c r="D305" i="16"/>
  <c r="E305" i="16" s="1"/>
  <c r="D304" i="16"/>
  <c r="E304" i="16" s="1"/>
  <c r="D303" i="16"/>
  <c r="E303" i="16" s="1"/>
  <c r="D302" i="16"/>
  <c r="E302" i="16"/>
  <c r="D301" i="16"/>
  <c r="E301" i="16" s="1"/>
  <c r="D293" i="16"/>
  <c r="E293" i="16" s="1"/>
  <c r="D292" i="16"/>
  <c r="E292" i="16" s="1"/>
  <c r="D291" i="16"/>
  <c r="E291" i="16"/>
  <c r="D290" i="16"/>
  <c r="E290" i="16" s="1"/>
  <c r="D289" i="16"/>
  <c r="E289" i="16" s="1"/>
  <c r="E295" i="16" s="1"/>
  <c r="D288" i="16"/>
  <c r="E288" i="16" s="1"/>
  <c r="D287" i="16"/>
  <c r="E287" i="16"/>
  <c r="D279" i="16"/>
  <c r="E279" i="16" s="1"/>
  <c r="D278" i="16"/>
  <c r="E278" i="16" s="1"/>
  <c r="D277" i="16"/>
  <c r="E277" i="16" s="1"/>
  <c r="D276" i="16"/>
  <c r="E276" i="16"/>
  <c r="D275" i="16"/>
  <c r="E275" i="16" s="1"/>
  <c r="D274" i="16"/>
  <c r="E274" i="16" s="1"/>
  <c r="D273" i="16"/>
  <c r="E273" i="16" s="1"/>
  <c r="D265" i="16"/>
  <c r="E265" i="16"/>
  <c r="D264" i="16"/>
  <c r="E264" i="16" s="1"/>
  <c r="D263" i="16"/>
  <c r="E263" i="16" s="1"/>
  <c r="D262" i="16"/>
  <c r="D261" i="16"/>
  <c r="E261" i="16"/>
  <c r="D260" i="16"/>
  <c r="E260" i="16" s="1"/>
  <c r="D259" i="16"/>
  <c r="E259" i="16" s="1"/>
  <c r="D251" i="16"/>
  <c r="E251" i="16" s="1"/>
  <c r="D250" i="16"/>
  <c r="E250" i="16"/>
  <c r="D249" i="16"/>
  <c r="E249" i="16" s="1"/>
  <c r="E248" i="16"/>
  <c r="D247" i="16"/>
  <c r="E247" i="16" s="1"/>
  <c r="D246" i="16"/>
  <c r="E246" i="16" s="1"/>
  <c r="D245" i="16"/>
  <c r="E245" i="16" s="1"/>
  <c r="D237" i="16"/>
  <c r="E237" i="16"/>
  <c r="D236" i="16"/>
  <c r="E236" i="16" s="1"/>
  <c r="D235" i="16"/>
  <c r="E235" i="16" s="1"/>
  <c r="D234" i="16"/>
  <c r="E234" i="16" s="1"/>
  <c r="D233" i="16"/>
  <c r="E233" i="16"/>
  <c r="D232" i="16"/>
  <c r="E232" i="16" s="1"/>
  <c r="D231" i="16"/>
  <c r="E231" i="16" s="1"/>
  <c r="D223" i="16"/>
  <c r="E223" i="16" s="1"/>
  <c r="D222" i="16"/>
  <c r="E222" i="16"/>
  <c r="D221" i="16"/>
  <c r="E221" i="16" s="1"/>
  <c r="D220" i="16"/>
  <c r="E220" i="16" s="1"/>
  <c r="D219" i="16"/>
  <c r="E219" i="16" s="1"/>
  <c r="D218" i="16"/>
  <c r="E218" i="16"/>
  <c r="D217" i="16"/>
  <c r="E217" i="16" s="1"/>
  <c r="D210" i="16"/>
  <c r="E210" i="16" s="1"/>
  <c r="D209" i="16"/>
  <c r="E209" i="16" s="1"/>
  <c r="D208" i="16"/>
  <c r="E208" i="16"/>
  <c r="D207" i="16"/>
  <c r="E207" i="16" s="1"/>
  <c r="D206" i="16"/>
  <c r="E206" i="16" s="1"/>
  <c r="D205" i="16"/>
  <c r="E205" i="16" s="1"/>
  <c r="D204" i="16"/>
  <c r="E204" i="16"/>
  <c r="D196" i="16"/>
  <c r="E196" i="16" s="1"/>
  <c r="D195" i="16"/>
  <c r="E195" i="16" s="1"/>
  <c r="D194" i="16"/>
  <c r="E194" i="16" s="1"/>
  <c r="D193" i="16"/>
  <c r="E193" i="16"/>
  <c r="E197" i="16" s="1"/>
  <c r="E198" i="16" s="1"/>
  <c r="D192" i="16"/>
  <c r="E192" i="16" s="1"/>
  <c r="D191" i="16"/>
  <c r="E191" i="16" s="1"/>
  <c r="D190" i="16"/>
  <c r="E190" i="16" s="1"/>
  <c r="D182" i="16"/>
  <c r="E182" i="16"/>
  <c r="D181" i="16"/>
  <c r="E181" i="16" s="1"/>
  <c r="D180" i="16"/>
  <c r="E180" i="16" s="1"/>
  <c r="D179" i="16"/>
  <c r="E179" i="16" s="1"/>
  <c r="D178" i="16"/>
  <c r="E178" i="16"/>
  <c r="D177" i="16"/>
  <c r="E177" i="16" s="1"/>
  <c r="D176" i="16"/>
  <c r="E176" i="16" s="1"/>
  <c r="D168" i="16"/>
  <c r="E168" i="16" s="1"/>
  <c r="D167" i="16"/>
  <c r="E167" i="16"/>
  <c r="D166" i="16"/>
  <c r="E166" i="16" s="1"/>
  <c r="D165" i="16"/>
  <c r="E165" i="16" s="1"/>
  <c r="D164" i="16"/>
  <c r="E164" i="16" s="1"/>
  <c r="D163" i="16"/>
  <c r="E163" i="16"/>
  <c r="E170" i="16" s="1"/>
  <c r="D162" i="16"/>
  <c r="E162" i="16" s="1"/>
  <c r="D154" i="16"/>
  <c r="E154" i="16" s="1"/>
  <c r="D153" i="16"/>
  <c r="E153" i="16" s="1"/>
  <c r="D152" i="16"/>
  <c r="E152" i="16"/>
  <c r="D151" i="16"/>
  <c r="E151" i="16" s="1"/>
  <c r="D150" i="16"/>
  <c r="E150" i="16" s="1"/>
  <c r="D149" i="16"/>
  <c r="E149" i="16" s="1"/>
  <c r="D148" i="16"/>
  <c r="E148" i="16"/>
  <c r="D140" i="16"/>
  <c r="E140" i="16" s="1"/>
  <c r="D139" i="16"/>
  <c r="E139" i="16" s="1"/>
  <c r="D138" i="16"/>
  <c r="E138" i="16" s="1"/>
  <c r="D137" i="16"/>
  <c r="E137" i="16" s="1"/>
  <c r="D136" i="16"/>
  <c r="E136" i="16" s="1"/>
  <c r="D135" i="16"/>
  <c r="E135" i="16" s="1"/>
  <c r="E142" i="16" s="1"/>
  <c r="D134" i="16"/>
  <c r="E134" i="16" s="1"/>
  <c r="D126" i="16"/>
  <c r="E126" i="16"/>
  <c r="D125" i="16"/>
  <c r="E125" i="16" s="1"/>
  <c r="D124" i="16"/>
  <c r="E124" i="16" s="1"/>
  <c r="D123" i="16"/>
  <c r="E123" i="16" s="1"/>
  <c r="D122" i="16"/>
  <c r="E122" i="16" s="1"/>
  <c r="D121" i="16"/>
  <c r="E121" i="16" s="1"/>
  <c r="D120" i="16"/>
  <c r="E120" i="16" s="1"/>
  <c r="D112" i="16"/>
  <c r="E112" i="16" s="1"/>
  <c r="D111" i="16"/>
  <c r="E111" i="16"/>
  <c r="D110" i="16"/>
  <c r="E110" i="16" s="1"/>
  <c r="D109" i="16"/>
  <c r="E109" i="16" s="1"/>
  <c r="D108" i="16"/>
  <c r="E108" i="16" s="1"/>
  <c r="D107" i="16"/>
  <c r="E107" i="16"/>
  <c r="D98" i="16"/>
  <c r="E98" i="16" s="1"/>
  <c r="D97" i="16"/>
  <c r="E97" i="16" s="1"/>
  <c r="D96" i="16"/>
  <c r="E96" i="16" s="1"/>
  <c r="D95" i="16"/>
  <c r="E95" i="16"/>
  <c r="D94" i="16"/>
  <c r="E94" i="16" s="1"/>
  <c r="D93" i="16"/>
  <c r="E93" i="16" s="1"/>
  <c r="E100" i="16" s="1"/>
  <c r="D92" i="16"/>
  <c r="E92" i="16" s="1"/>
  <c r="D84" i="16"/>
  <c r="E84" i="16"/>
  <c r="D83" i="16"/>
  <c r="E83" i="16" s="1"/>
  <c r="D82" i="16"/>
  <c r="E82" i="16" s="1"/>
  <c r="D81" i="16"/>
  <c r="E81" i="16" s="1"/>
  <c r="D80" i="16"/>
  <c r="E80" i="16"/>
  <c r="E86" i="16" s="1"/>
  <c r="D79" i="16"/>
  <c r="E79" i="16" s="1"/>
  <c r="D78" i="16"/>
  <c r="E78" i="16" s="1"/>
  <c r="D70" i="16"/>
  <c r="E70" i="16" s="1"/>
  <c r="D69" i="16"/>
  <c r="E69" i="16"/>
  <c r="D68" i="16"/>
  <c r="E68" i="16" s="1"/>
  <c r="D67" i="16"/>
  <c r="D66" i="16"/>
  <c r="E66" i="16"/>
  <c r="D65" i="16"/>
  <c r="E65" i="16"/>
  <c r="D64" i="16"/>
  <c r="E64" i="16"/>
  <c r="D56" i="16"/>
  <c r="E56" i="16"/>
  <c r="D55" i="16"/>
  <c r="E55" i="16"/>
  <c r="D54" i="16"/>
  <c r="E54" i="16"/>
  <c r="D53" i="16"/>
  <c r="E53" i="16"/>
  <c r="D52" i="16"/>
  <c r="E52" i="16"/>
  <c r="D51" i="16"/>
  <c r="E51" i="16"/>
  <c r="D50" i="16"/>
  <c r="E50" i="16"/>
  <c r="D42" i="16"/>
  <c r="E42" i="16"/>
  <c r="D41" i="16"/>
  <c r="E41" i="16"/>
  <c r="D40" i="16"/>
  <c r="E40" i="16"/>
  <c r="D39" i="16"/>
  <c r="E39" i="16"/>
  <c r="D38" i="16"/>
  <c r="E38" i="16"/>
  <c r="D37" i="16"/>
  <c r="E37" i="16"/>
  <c r="D36" i="16"/>
  <c r="E36" i="16"/>
  <c r="D28" i="16"/>
  <c r="E28" i="16"/>
  <c r="D27" i="16"/>
  <c r="E27" i="16" s="1"/>
  <c r="D26" i="16"/>
  <c r="E26" i="16"/>
  <c r="D25" i="16"/>
  <c r="E25" i="16" s="1"/>
  <c r="D24" i="16"/>
  <c r="E24" i="16"/>
  <c r="D23" i="16"/>
  <c r="E23" i="16" s="1"/>
  <c r="D22" i="16"/>
  <c r="E22" i="16"/>
  <c r="E30" i="16" s="1"/>
  <c r="D9" i="16"/>
  <c r="E9" i="16"/>
  <c r="D10" i="16"/>
  <c r="E10" i="16" s="1"/>
  <c r="D11" i="16"/>
  <c r="E11" i="16"/>
  <c r="D12" i="16"/>
  <c r="E12" i="16" s="1"/>
  <c r="D13" i="16"/>
  <c r="E13" i="16" s="1"/>
  <c r="D14" i="16"/>
  <c r="E14" i="16" s="1"/>
  <c r="D8" i="16"/>
  <c r="E8" i="16" s="1"/>
  <c r="B16" i="16"/>
  <c r="C8" i="14"/>
  <c r="D8" i="14" s="1"/>
  <c r="D16" i="14" s="1"/>
  <c r="E8" i="14"/>
  <c r="C9" i="14"/>
  <c r="D9" i="14" s="1"/>
  <c r="F9" i="14"/>
  <c r="C10" i="14"/>
  <c r="D10" i="14" s="1"/>
  <c r="E10" i="14"/>
  <c r="F10" i="14"/>
  <c r="C11" i="14"/>
  <c r="D11" i="14" s="1"/>
  <c r="E11" i="14"/>
  <c r="F11" i="14"/>
  <c r="C12" i="14"/>
  <c r="D12" i="14" s="1"/>
  <c r="E12" i="14"/>
  <c r="F12" i="14"/>
  <c r="C13" i="14"/>
  <c r="D13" i="14" s="1"/>
  <c r="E13" i="14"/>
  <c r="F13" i="14"/>
  <c r="C14" i="14"/>
  <c r="E14" i="14"/>
  <c r="F14" i="14"/>
  <c r="B15" i="14"/>
  <c r="B16" i="14" s="1"/>
  <c r="E15" i="14"/>
  <c r="F15" i="14"/>
  <c r="C22" i="14"/>
  <c r="D22" i="14" s="1"/>
  <c r="D30" i="14" s="1"/>
  <c r="E22" i="14"/>
  <c r="C23" i="14"/>
  <c r="D23" i="14" s="1"/>
  <c r="F23" i="14"/>
  <c r="C24" i="14"/>
  <c r="D24" i="14" s="1"/>
  <c r="E24" i="14"/>
  <c r="F24" i="14"/>
  <c r="C25" i="14"/>
  <c r="D25" i="14" s="1"/>
  <c r="E25" i="14"/>
  <c r="F25" i="14" s="1"/>
  <c r="C26" i="14"/>
  <c r="D26" i="14" s="1"/>
  <c r="E26" i="14"/>
  <c r="F26" i="14"/>
  <c r="C27" i="14"/>
  <c r="D27" i="14" s="1"/>
  <c r="E27" i="14"/>
  <c r="F27" i="14"/>
  <c r="C28" i="14"/>
  <c r="D28" i="14" s="1"/>
  <c r="E28" i="14"/>
  <c r="F28" i="14"/>
  <c r="B29" i="14"/>
  <c r="B30" i="14" s="1"/>
  <c r="C36" i="14"/>
  <c r="D36" i="14"/>
  <c r="D44" i="14" s="1"/>
  <c r="E36" i="14"/>
  <c r="F36" i="14" s="1"/>
  <c r="C37" i="14"/>
  <c r="D37" i="14"/>
  <c r="F37" i="14"/>
  <c r="C38" i="14"/>
  <c r="D38" i="14" s="1"/>
  <c r="E38" i="14"/>
  <c r="F38" i="14" s="1"/>
  <c r="C39" i="14"/>
  <c r="D39" i="14" s="1"/>
  <c r="E39" i="14"/>
  <c r="F39" i="14" s="1"/>
  <c r="C40" i="14"/>
  <c r="D40" i="14" s="1"/>
  <c r="E40" i="14"/>
  <c r="C41" i="14"/>
  <c r="D41" i="14" s="1"/>
  <c r="E41" i="14"/>
  <c r="F41" i="14"/>
  <c r="C42" i="14"/>
  <c r="D42" i="14" s="1"/>
  <c r="E42" i="14"/>
  <c r="F42" i="14" s="1"/>
  <c r="B43" i="14"/>
  <c r="B44" i="14" s="1"/>
  <c r="C44" i="14"/>
  <c r="C50" i="14"/>
  <c r="E50" i="14"/>
  <c r="F50" i="14" s="1"/>
  <c r="C51" i="14"/>
  <c r="D51" i="14"/>
  <c r="F51" i="14"/>
  <c r="C52" i="14"/>
  <c r="D52" i="14" s="1"/>
  <c r="E52" i="14"/>
  <c r="F52" i="14" s="1"/>
  <c r="C53" i="14"/>
  <c r="D53" i="14"/>
  <c r="E53" i="14"/>
  <c r="F53" i="14" s="1"/>
  <c r="C54" i="14"/>
  <c r="E54" i="14"/>
  <c r="F54" i="14" s="1"/>
  <c r="C55" i="14"/>
  <c r="D55" i="14"/>
  <c r="E55" i="14"/>
  <c r="F55" i="14" s="1"/>
  <c r="C56" i="14"/>
  <c r="D56" i="14" s="1"/>
  <c r="E56" i="14"/>
  <c r="F56" i="14" s="1"/>
  <c r="B57" i="14"/>
  <c r="E57" i="14"/>
  <c r="B58" i="14"/>
  <c r="C64" i="14"/>
  <c r="D64" i="14" s="1"/>
  <c r="D72" i="14" s="1"/>
  <c r="E64" i="14"/>
  <c r="F64" i="14" s="1"/>
  <c r="C65" i="14"/>
  <c r="D65" i="14" s="1"/>
  <c r="F65" i="14"/>
  <c r="C66" i="14"/>
  <c r="D66" i="14" s="1"/>
  <c r="E66" i="14"/>
  <c r="F66" i="14" s="1"/>
  <c r="C67" i="14"/>
  <c r="D67" i="14"/>
  <c r="E67" i="14"/>
  <c r="F67" i="14" s="1"/>
  <c r="C68" i="14"/>
  <c r="D68" i="14" s="1"/>
  <c r="E68" i="14"/>
  <c r="F68" i="14" s="1"/>
  <c r="C69" i="14"/>
  <c r="D69" i="14"/>
  <c r="E69" i="14"/>
  <c r="F69" i="14" s="1"/>
  <c r="C70" i="14"/>
  <c r="D70" i="14" s="1"/>
  <c r="E70" i="14"/>
  <c r="F70" i="14" s="1"/>
  <c r="B71" i="14"/>
  <c r="B72" i="14" s="1"/>
  <c r="C71" i="14"/>
  <c r="C78" i="14"/>
  <c r="D78" i="14" s="1"/>
  <c r="D86" i="14" s="1"/>
  <c r="E78" i="14"/>
  <c r="F78" i="14"/>
  <c r="C79" i="14"/>
  <c r="D79" i="14" s="1"/>
  <c r="F79" i="14"/>
  <c r="C80" i="14"/>
  <c r="D80" i="14" s="1"/>
  <c r="E80" i="14"/>
  <c r="C81" i="14"/>
  <c r="D81" i="14" s="1"/>
  <c r="E81" i="14"/>
  <c r="F81" i="14"/>
  <c r="C82" i="14"/>
  <c r="D82" i="14" s="1"/>
  <c r="E82" i="14"/>
  <c r="F82" i="14" s="1"/>
  <c r="C83" i="14"/>
  <c r="D83" i="14" s="1"/>
  <c r="E83" i="14"/>
  <c r="F83" i="14"/>
  <c r="C84" i="14"/>
  <c r="D84" i="14" s="1"/>
  <c r="E84" i="14"/>
  <c r="B85" i="14"/>
  <c r="B86" i="14" s="1"/>
  <c r="C92" i="14"/>
  <c r="D92" i="14" s="1"/>
  <c r="D100" i="14" s="1"/>
  <c r="E92" i="14"/>
  <c r="F92" i="14" s="1"/>
  <c r="C93" i="14"/>
  <c r="D93" i="14"/>
  <c r="F93" i="14"/>
  <c r="C94" i="14"/>
  <c r="D94" i="14" s="1"/>
  <c r="E94" i="14"/>
  <c r="F94" i="14"/>
  <c r="C95" i="14"/>
  <c r="D95" i="14" s="1"/>
  <c r="E95" i="14"/>
  <c r="F95" i="14" s="1"/>
  <c r="C96" i="14"/>
  <c r="D96" i="14" s="1"/>
  <c r="E96" i="14"/>
  <c r="F96" i="14"/>
  <c r="C97" i="14"/>
  <c r="D97" i="14" s="1"/>
  <c r="E97" i="14"/>
  <c r="F97" i="14" s="1"/>
  <c r="C98" i="14"/>
  <c r="D98" i="14" s="1"/>
  <c r="E98" i="14"/>
  <c r="F98" i="14"/>
  <c r="B99" i="14"/>
  <c r="B100" i="14" s="1"/>
  <c r="C100" i="14"/>
  <c r="C106" i="14"/>
  <c r="D106" i="14"/>
  <c r="D114" i="14" s="1"/>
  <c r="E106" i="14"/>
  <c r="F106" i="14" s="1"/>
  <c r="C107" i="14"/>
  <c r="D107" i="14" s="1"/>
  <c r="F107" i="14"/>
  <c r="C108" i="14"/>
  <c r="D108" i="14"/>
  <c r="E108" i="14"/>
  <c r="F108" i="14" s="1"/>
  <c r="C109" i="14"/>
  <c r="E109" i="14"/>
  <c r="F109" i="14" s="1"/>
  <c r="C110" i="14"/>
  <c r="D110" i="14"/>
  <c r="E110" i="14"/>
  <c r="F110" i="14" s="1"/>
  <c r="C111" i="14"/>
  <c r="D111" i="14" s="1"/>
  <c r="E111" i="14"/>
  <c r="F111" i="14" s="1"/>
  <c r="C112" i="14"/>
  <c r="D112" i="14"/>
  <c r="E112" i="14"/>
  <c r="F112" i="14" s="1"/>
  <c r="B113" i="14"/>
  <c r="B114" i="14" s="1"/>
  <c r="C114" i="14"/>
  <c r="C120" i="14"/>
  <c r="D120" i="14" s="1"/>
  <c r="D128" i="14" s="1"/>
  <c r="E120" i="14"/>
  <c r="F120" i="14" s="1"/>
  <c r="C121" i="14"/>
  <c r="D121" i="14" s="1"/>
  <c r="F121" i="14"/>
  <c r="C122" i="14"/>
  <c r="D122" i="14" s="1"/>
  <c r="E122" i="14"/>
  <c r="F122" i="14" s="1"/>
  <c r="C123" i="14"/>
  <c r="D123" i="14"/>
  <c r="E123" i="14"/>
  <c r="F123" i="14" s="1"/>
  <c r="C124" i="14"/>
  <c r="E124" i="14"/>
  <c r="F124" i="14" s="1"/>
  <c r="C125" i="14"/>
  <c r="D125" i="14"/>
  <c r="E125" i="14"/>
  <c r="F125" i="14" s="1"/>
  <c r="C126" i="14"/>
  <c r="D126" i="14" s="1"/>
  <c r="E126" i="14"/>
  <c r="F126" i="14" s="1"/>
  <c r="B127" i="14"/>
  <c r="B128" i="14"/>
  <c r="C134" i="14"/>
  <c r="E134" i="14"/>
  <c r="F134" i="14"/>
  <c r="C135" i="14"/>
  <c r="D135" i="14" s="1"/>
  <c r="F135" i="14"/>
  <c r="C136" i="14"/>
  <c r="D136" i="14" s="1"/>
  <c r="E136" i="14"/>
  <c r="F136" i="14" s="1"/>
  <c r="C137" i="14"/>
  <c r="D137" i="14" s="1"/>
  <c r="E137" i="14"/>
  <c r="F137" i="14"/>
  <c r="C138" i="14"/>
  <c r="D138" i="14" s="1"/>
  <c r="E138" i="14"/>
  <c r="F138" i="14" s="1"/>
  <c r="C139" i="14"/>
  <c r="D139" i="14" s="1"/>
  <c r="E139" i="14"/>
  <c r="F139" i="14"/>
  <c r="C140" i="14"/>
  <c r="E140" i="14"/>
  <c r="B141" i="14"/>
  <c r="B142" i="14" s="1"/>
  <c r="C148" i="14"/>
  <c r="D148" i="14"/>
  <c r="E148" i="14"/>
  <c r="C149" i="14"/>
  <c r="D149" i="14" s="1"/>
  <c r="F149" i="14"/>
  <c r="C150" i="14"/>
  <c r="D150" i="14" s="1"/>
  <c r="E150" i="14"/>
  <c r="F150" i="14" s="1"/>
  <c r="C151" i="14"/>
  <c r="D151" i="14" s="1"/>
  <c r="E151" i="14"/>
  <c r="F151" i="14"/>
  <c r="C152" i="14"/>
  <c r="D152" i="14" s="1"/>
  <c r="E152" i="14"/>
  <c r="F152" i="14" s="1"/>
  <c r="C153" i="14"/>
  <c r="D153" i="14" s="1"/>
  <c r="E153" i="14"/>
  <c r="F153" i="14"/>
  <c r="C154" i="14"/>
  <c r="D154" i="14" s="1"/>
  <c r="E154" i="14"/>
  <c r="B155" i="14"/>
  <c r="B156" i="14" s="1"/>
  <c r="C156" i="14"/>
  <c r="D156" i="14"/>
  <c r="C162" i="14"/>
  <c r="D162" i="14" s="1"/>
  <c r="D170" i="14" s="1"/>
  <c r="E162" i="14"/>
  <c r="F162" i="14" s="1"/>
  <c r="C163" i="14"/>
  <c r="D163" i="14"/>
  <c r="F163" i="14"/>
  <c r="C164" i="14"/>
  <c r="D164" i="14" s="1"/>
  <c r="E164" i="14"/>
  <c r="C165" i="14"/>
  <c r="D165" i="14"/>
  <c r="E165" i="14"/>
  <c r="F165" i="14" s="1"/>
  <c r="C166" i="14"/>
  <c r="D166" i="14" s="1"/>
  <c r="E166" i="14"/>
  <c r="F166" i="14" s="1"/>
  <c r="C167" i="14"/>
  <c r="D167" i="14"/>
  <c r="E167" i="14"/>
  <c r="F167" i="14" s="1"/>
  <c r="C168" i="14"/>
  <c r="D168" i="14" s="1"/>
  <c r="E168" i="14"/>
  <c r="B169" i="14"/>
  <c r="C169" i="14"/>
  <c r="B170" i="14"/>
  <c r="C170" i="14"/>
  <c r="C176" i="14"/>
  <c r="E176" i="14"/>
  <c r="F176" i="14"/>
  <c r="C177" i="14"/>
  <c r="D177" i="14" s="1"/>
  <c r="F177" i="14"/>
  <c r="C178" i="14"/>
  <c r="D178" i="14"/>
  <c r="E178" i="14"/>
  <c r="F178" i="14" s="1"/>
  <c r="C179" i="14"/>
  <c r="E179" i="14"/>
  <c r="F179" i="14" s="1"/>
  <c r="C180" i="14"/>
  <c r="D180" i="14"/>
  <c r="E180" i="14"/>
  <c r="F180" i="14" s="1"/>
  <c r="C181" i="14"/>
  <c r="D181" i="14" s="1"/>
  <c r="E181" i="14"/>
  <c r="F181" i="14" s="1"/>
  <c r="C182" i="14"/>
  <c r="D182" i="14"/>
  <c r="E182" i="14"/>
  <c r="F182" i="14" s="1"/>
  <c r="B183" i="14"/>
  <c r="B184" i="14" s="1"/>
  <c r="C190" i="14"/>
  <c r="D190" i="14" s="1"/>
  <c r="D198" i="14" s="1"/>
  <c r="E190" i="14"/>
  <c r="C191" i="14"/>
  <c r="D191" i="14" s="1"/>
  <c r="F191" i="14"/>
  <c r="C192" i="14"/>
  <c r="D192" i="14" s="1"/>
  <c r="E192" i="14"/>
  <c r="F192" i="14"/>
  <c r="C193" i="14"/>
  <c r="D193" i="14" s="1"/>
  <c r="E193" i="14"/>
  <c r="F193" i="14" s="1"/>
  <c r="C194" i="14"/>
  <c r="D194" i="14" s="1"/>
  <c r="E194" i="14"/>
  <c r="F194" i="14"/>
  <c r="C195" i="14"/>
  <c r="D195" i="14" s="1"/>
  <c r="E195" i="14"/>
  <c r="F195" i="14" s="1"/>
  <c r="C196" i="14"/>
  <c r="E196" i="14"/>
  <c r="F196" i="14"/>
  <c r="F197" i="14" s="1"/>
  <c r="B197" i="14"/>
  <c r="B198" i="14" s="1"/>
  <c r="C198" i="14"/>
  <c r="C204" i="14"/>
  <c r="E204" i="14"/>
  <c r="C205" i="14"/>
  <c r="D205" i="14"/>
  <c r="F205" i="14"/>
  <c r="C206" i="14"/>
  <c r="D206" i="14" s="1"/>
  <c r="E206" i="14"/>
  <c r="F206" i="14"/>
  <c r="C207" i="14"/>
  <c r="D207" i="14" s="1"/>
  <c r="E207" i="14"/>
  <c r="F207" i="14" s="1"/>
  <c r="C208" i="14"/>
  <c r="D208" i="14" s="1"/>
  <c r="E208" i="14"/>
  <c r="F208" i="14"/>
  <c r="C209" i="14"/>
  <c r="D209" i="14" s="1"/>
  <c r="E209" i="14"/>
  <c r="F209" i="14" s="1"/>
  <c r="C210" i="14"/>
  <c r="D210" i="14" s="1"/>
  <c r="E210" i="14"/>
  <c r="F210" i="14"/>
  <c r="F211" i="14" s="1"/>
  <c r="B211" i="14"/>
  <c r="B212" i="14" s="1"/>
  <c r="E211" i="14"/>
  <c r="C218" i="14"/>
  <c r="D218" i="14"/>
  <c r="D226" i="14" s="1"/>
  <c r="E218" i="14"/>
  <c r="F218" i="14" s="1"/>
  <c r="C219" i="14"/>
  <c r="D219" i="14" s="1"/>
  <c r="F219" i="14"/>
  <c r="C220" i="14"/>
  <c r="D220" i="14"/>
  <c r="E220" i="14"/>
  <c r="C221" i="14"/>
  <c r="D221" i="14" s="1"/>
  <c r="E221" i="14"/>
  <c r="F221" i="14" s="1"/>
  <c r="C222" i="14"/>
  <c r="D222" i="14"/>
  <c r="E222" i="14"/>
  <c r="F222" i="14" s="1"/>
  <c r="C223" i="14"/>
  <c r="D223" i="14" s="1"/>
  <c r="E223" i="14"/>
  <c r="F223" i="14" s="1"/>
  <c r="C224" i="14"/>
  <c r="D224" i="14"/>
  <c r="E224" i="14"/>
  <c r="B225" i="14"/>
  <c r="B226" i="14" s="1"/>
  <c r="D225" i="14"/>
  <c r="C226" i="14"/>
  <c r="G226" i="14"/>
  <c r="C232" i="14"/>
  <c r="E232" i="14"/>
  <c r="F232" i="14" s="1"/>
  <c r="C233" i="14"/>
  <c r="D233" i="14" s="1"/>
  <c r="F233" i="14"/>
  <c r="C234" i="14"/>
  <c r="D234" i="14" s="1"/>
  <c r="E234" i="14"/>
  <c r="F234" i="14" s="1"/>
  <c r="C235" i="14"/>
  <c r="D235" i="14" s="1"/>
  <c r="E235" i="14"/>
  <c r="F235" i="14"/>
  <c r="C236" i="14"/>
  <c r="D236" i="14" s="1"/>
  <c r="E236" i="14"/>
  <c r="F236" i="14" s="1"/>
  <c r="C237" i="14"/>
  <c r="D237" i="14" s="1"/>
  <c r="E237" i="14"/>
  <c r="F237" i="14"/>
  <c r="C238" i="14"/>
  <c r="E238" i="14"/>
  <c r="B239" i="14"/>
  <c r="B240" i="14" s="1"/>
  <c r="C246" i="14"/>
  <c r="E246" i="14"/>
  <c r="C247" i="14"/>
  <c r="D247" i="14"/>
  <c r="F247" i="14"/>
  <c r="C248" i="14"/>
  <c r="D248" i="14" s="1"/>
  <c r="E248" i="14"/>
  <c r="F248" i="14"/>
  <c r="C249" i="14"/>
  <c r="D249" i="14" s="1"/>
  <c r="E249" i="14"/>
  <c r="F249" i="14" s="1"/>
  <c r="C250" i="14"/>
  <c r="D250" i="14" s="1"/>
  <c r="E250" i="14"/>
  <c r="F250" i="14"/>
  <c r="C251" i="14"/>
  <c r="D251" i="14" s="1"/>
  <c r="E251" i="14"/>
  <c r="F251" i="14" s="1"/>
  <c r="C252" i="14"/>
  <c r="D252" i="14" s="1"/>
  <c r="E252" i="14"/>
  <c r="F252" i="14"/>
  <c r="F253" i="14" s="1"/>
  <c r="B253" i="14"/>
  <c r="B254" i="14" s="1"/>
  <c r="E253" i="14"/>
  <c r="C260" i="14"/>
  <c r="D260" i="14"/>
  <c r="D268" i="14" s="1"/>
  <c r="E260" i="14"/>
  <c r="F260" i="14" s="1"/>
  <c r="C261" i="14"/>
  <c r="D261" i="14" s="1"/>
  <c r="F261" i="14"/>
  <c r="C262" i="14"/>
  <c r="D262" i="14"/>
  <c r="E262" i="14"/>
  <c r="C263" i="14"/>
  <c r="D263" i="14" s="1"/>
  <c r="E263" i="14"/>
  <c r="F263" i="14" s="1"/>
  <c r="C264" i="14"/>
  <c r="D264" i="14"/>
  <c r="E264" i="14"/>
  <c r="F264" i="14" s="1"/>
  <c r="C265" i="14"/>
  <c r="D265" i="14" s="1"/>
  <c r="E265" i="14"/>
  <c r="F265" i="14" s="1"/>
  <c r="C266" i="14"/>
  <c r="D266" i="14"/>
  <c r="D267" i="14" s="1"/>
  <c r="E266" i="14"/>
  <c r="B267" i="14"/>
  <c r="B268" i="14" s="1"/>
  <c r="C268" i="14"/>
  <c r="C274" i="14"/>
  <c r="E274" i="14"/>
  <c r="C275" i="14"/>
  <c r="D275" i="14" s="1"/>
  <c r="F275" i="14"/>
  <c r="C276" i="14"/>
  <c r="D276" i="14" s="1"/>
  <c r="E276" i="14"/>
  <c r="F276" i="14" s="1"/>
  <c r="C277" i="14"/>
  <c r="D277" i="14" s="1"/>
  <c r="E277" i="14"/>
  <c r="F277" i="14" s="1"/>
  <c r="C278" i="14"/>
  <c r="D278" i="14" s="1"/>
  <c r="E278" i="14"/>
  <c r="F278" i="14" s="1"/>
  <c r="C279" i="14"/>
  <c r="D279" i="14" s="1"/>
  <c r="E279" i="14"/>
  <c r="F279" i="14" s="1"/>
  <c r="C280" i="14"/>
  <c r="E280" i="14"/>
  <c r="F280" i="14" s="1"/>
  <c r="F281" i="14" s="1"/>
  <c r="B281" i="14"/>
  <c r="B282" i="14" s="1"/>
  <c r="C288" i="14"/>
  <c r="D288" i="14"/>
  <c r="E288" i="14"/>
  <c r="F288" i="14"/>
  <c r="C289" i="14"/>
  <c r="D289" i="14"/>
  <c r="F289" i="14"/>
  <c r="C290" i="14"/>
  <c r="D290" i="14" s="1"/>
  <c r="E290" i="14"/>
  <c r="F290" i="14"/>
  <c r="C291" i="14"/>
  <c r="D291" i="14" s="1"/>
  <c r="E291" i="14"/>
  <c r="F291" i="14" s="1"/>
  <c r="C292" i="14"/>
  <c r="D292" i="14" s="1"/>
  <c r="E292" i="14"/>
  <c r="F292" i="14"/>
  <c r="C293" i="14"/>
  <c r="D293" i="14" s="1"/>
  <c r="E293" i="14"/>
  <c r="F293" i="14" s="1"/>
  <c r="C294" i="14"/>
  <c r="E294" i="14"/>
  <c r="F294" i="14"/>
  <c r="B295" i="14"/>
  <c r="B296" i="14" s="1"/>
  <c r="E295" i="14"/>
  <c r="C296" i="14"/>
  <c r="D296" i="14"/>
  <c r="C302" i="14"/>
  <c r="D302" i="14" s="1"/>
  <c r="D310" i="14" s="1"/>
  <c r="E302" i="14"/>
  <c r="C303" i="14"/>
  <c r="D303" i="14"/>
  <c r="F303" i="14"/>
  <c r="C304" i="14"/>
  <c r="D304" i="14" s="1"/>
  <c r="E304" i="14"/>
  <c r="F304" i="14" s="1"/>
  <c r="C305" i="14"/>
  <c r="D305" i="14" s="1"/>
  <c r="E305" i="14"/>
  <c r="F305" i="14" s="1"/>
  <c r="C306" i="14"/>
  <c r="D306" i="14" s="1"/>
  <c r="E306" i="14"/>
  <c r="F306" i="14" s="1"/>
  <c r="C307" i="14"/>
  <c r="D307" i="14" s="1"/>
  <c r="E307" i="14"/>
  <c r="F307" i="14" s="1"/>
  <c r="C308" i="14"/>
  <c r="D308" i="14" s="1"/>
  <c r="D309" i="14" s="1"/>
  <c r="E308" i="14"/>
  <c r="F308" i="14" s="1"/>
  <c r="B309" i="14"/>
  <c r="B310" i="14"/>
  <c r="C316" i="14"/>
  <c r="C324" i="14" s="1"/>
  <c r="E316" i="14"/>
  <c r="F316" i="14" s="1"/>
  <c r="C317" i="14"/>
  <c r="D317" i="14" s="1"/>
  <c r="F317" i="14"/>
  <c r="C318" i="14"/>
  <c r="D318" i="14"/>
  <c r="E318" i="14"/>
  <c r="C319" i="14"/>
  <c r="D319" i="14" s="1"/>
  <c r="E319" i="14"/>
  <c r="F319" i="14" s="1"/>
  <c r="C320" i="14"/>
  <c r="D320" i="14"/>
  <c r="E320" i="14"/>
  <c r="F320" i="14" s="1"/>
  <c r="C321" i="14"/>
  <c r="D321" i="14" s="1"/>
  <c r="E321" i="14"/>
  <c r="F321" i="14" s="1"/>
  <c r="C322" i="14"/>
  <c r="D322" i="14"/>
  <c r="D323" i="14" s="1"/>
  <c r="E322" i="14"/>
  <c r="B323" i="14"/>
  <c r="B324" i="14" s="1"/>
  <c r="C330" i="14"/>
  <c r="D330" i="14" s="1"/>
  <c r="D338" i="14" s="1"/>
  <c r="E330" i="14"/>
  <c r="F330" i="14"/>
  <c r="C331" i="14"/>
  <c r="D331" i="14" s="1"/>
  <c r="F331" i="14"/>
  <c r="C332" i="14"/>
  <c r="D332" i="14" s="1"/>
  <c r="E332" i="14"/>
  <c r="F332" i="14" s="1"/>
  <c r="C333" i="14"/>
  <c r="D333" i="14" s="1"/>
  <c r="E333" i="14"/>
  <c r="F333" i="14"/>
  <c r="C334" i="14"/>
  <c r="D334" i="14" s="1"/>
  <c r="E334" i="14"/>
  <c r="F334" i="14" s="1"/>
  <c r="C335" i="14"/>
  <c r="D335" i="14" s="1"/>
  <c r="E335" i="14"/>
  <c r="F335" i="14"/>
  <c r="C336" i="14"/>
  <c r="E336" i="14"/>
  <c r="F336" i="14" s="1"/>
  <c r="B338" i="14"/>
  <c r="C344" i="14"/>
  <c r="E344" i="14"/>
  <c r="F344" i="14" s="1"/>
  <c r="C345" i="14"/>
  <c r="D345" i="14" s="1"/>
  <c r="F345" i="14"/>
  <c r="C346" i="14"/>
  <c r="D346" i="14" s="1"/>
  <c r="E346" i="14"/>
  <c r="F346" i="14"/>
  <c r="C347" i="14"/>
  <c r="D347" i="14" s="1"/>
  <c r="E347" i="14"/>
  <c r="F347" i="14" s="1"/>
  <c r="C348" i="14"/>
  <c r="D348" i="14" s="1"/>
  <c r="E348" i="14"/>
  <c r="F348" i="14"/>
  <c r="C349" i="14"/>
  <c r="D349" i="14" s="1"/>
  <c r="E349" i="14"/>
  <c r="F349" i="14" s="1"/>
  <c r="C350" i="14"/>
  <c r="D350" i="14" s="1"/>
  <c r="E350" i="14"/>
  <c r="F350" i="14"/>
  <c r="F351" i="14" s="1"/>
  <c r="B351" i="14"/>
  <c r="E351" i="14"/>
  <c r="B352" i="14"/>
  <c r="C358" i="14"/>
  <c r="D358" i="14" s="1"/>
  <c r="D366" i="14" s="1"/>
  <c r="E358" i="14"/>
  <c r="F358" i="14" s="1"/>
  <c r="C359" i="14"/>
  <c r="D359" i="14" s="1"/>
  <c r="F359" i="14"/>
  <c r="C360" i="14"/>
  <c r="D360" i="14" s="1"/>
  <c r="E360" i="14"/>
  <c r="F360" i="14" s="1"/>
  <c r="C361" i="14"/>
  <c r="D361" i="14" s="1"/>
  <c r="E361" i="14"/>
  <c r="F361" i="14"/>
  <c r="C362" i="14"/>
  <c r="D362" i="14" s="1"/>
  <c r="E362" i="14"/>
  <c r="F362" i="14" s="1"/>
  <c r="C363" i="14"/>
  <c r="D363" i="14" s="1"/>
  <c r="E363" i="14"/>
  <c r="F363" i="14"/>
  <c r="C364" i="14"/>
  <c r="E364" i="14"/>
  <c r="F364" i="14" s="1"/>
  <c r="F365" i="14" s="1"/>
  <c r="B365" i="14"/>
  <c r="B366" i="14" s="1"/>
  <c r="C372" i="14"/>
  <c r="D372" i="14" s="1"/>
  <c r="D380" i="14" s="1"/>
  <c r="E372" i="14"/>
  <c r="C373" i="14"/>
  <c r="D373" i="14"/>
  <c r="F373" i="14"/>
  <c r="C374" i="14"/>
  <c r="D374" i="14" s="1"/>
  <c r="E374" i="14"/>
  <c r="F374" i="14"/>
  <c r="C375" i="14"/>
  <c r="D375" i="14" s="1"/>
  <c r="E375" i="14"/>
  <c r="F375" i="14" s="1"/>
  <c r="C376" i="14"/>
  <c r="D376" i="14" s="1"/>
  <c r="E376" i="14"/>
  <c r="F376" i="14" s="1"/>
  <c r="C377" i="14"/>
  <c r="D377" i="14" s="1"/>
  <c r="E377" i="14"/>
  <c r="F377" i="14" s="1"/>
  <c r="C378" i="14"/>
  <c r="D378" i="14" s="1"/>
  <c r="E378" i="14"/>
  <c r="F378" i="14"/>
  <c r="B379" i="14"/>
  <c r="B380" i="14" s="1"/>
  <c r="E379" i="14"/>
  <c r="C386" i="14"/>
  <c r="D386" i="14"/>
  <c r="D394" i="14" s="1"/>
  <c r="E386" i="14"/>
  <c r="F386" i="14" s="1"/>
  <c r="C387" i="14"/>
  <c r="D387" i="14" s="1"/>
  <c r="F387" i="14"/>
  <c r="C388" i="14"/>
  <c r="D388" i="14" s="1"/>
  <c r="E388" i="14"/>
  <c r="C389" i="14"/>
  <c r="D389" i="14"/>
  <c r="E389" i="14"/>
  <c r="F389" i="14" s="1"/>
  <c r="C390" i="14"/>
  <c r="D390" i="14" s="1"/>
  <c r="E390" i="14"/>
  <c r="F390" i="14" s="1"/>
  <c r="C391" i="14"/>
  <c r="D391" i="14"/>
  <c r="E391" i="14"/>
  <c r="F391" i="14" s="1"/>
  <c r="C392" i="14"/>
  <c r="D392" i="14" s="1"/>
  <c r="E392" i="14"/>
  <c r="B393" i="14"/>
  <c r="C393" i="14"/>
  <c r="B394" i="14"/>
  <c r="C394" i="14"/>
  <c r="C400" i="14"/>
  <c r="E400" i="14"/>
  <c r="F400" i="14" s="1"/>
  <c r="C401" i="14"/>
  <c r="D401" i="14" s="1"/>
  <c r="F401" i="14"/>
  <c r="C402" i="14"/>
  <c r="D402" i="14" s="1"/>
  <c r="E402" i="14"/>
  <c r="F402" i="14" s="1"/>
  <c r="C403" i="14"/>
  <c r="D403" i="14"/>
  <c r="E403" i="14"/>
  <c r="F403" i="14" s="1"/>
  <c r="C404" i="14"/>
  <c r="E404" i="14"/>
  <c r="F404" i="14" s="1"/>
  <c r="C405" i="14"/>
  <c r="D405" i="14" s="1"/>
  <c r="E405" i="14"/>
  <c r="F405" i="14" s="1"/>
  <c r="C406" i="14"/>
  <c r="D406" i="14"/>
  <c r="E406" i="14"/>
  <c r="F406" i="14"/>
  <c r="B407" i="14"/>
  <c r="B408" i="14" s="1"/>
  <c r="E407" i="14"/>
  <c r="K10" i="5"/>
  <c r="L10" i="5" s="1"/>
  <c r="O10" i="5" s="1"/>
  <c r="K11" i="5"/>
  <c r="L11" i="5" s="1"/>
  <c r="O11" i="5" s="1"/>
  <c r="K16" i="5"/>
  <c r="L16" i="5" s="1"/>
  <c r="O16" i="5" s="1"/>
  <c r="K25" i="5"/>
  <c r="K28" i="5"/>
  <c r="F21" i="15"/>
  <c r="G203" i="6"/>
  <c r="G204" i="6"/>
  <c r="G207" i="6"/>
  <c r="G208" i="6"/>
  <c r="G209" i="6"/>
  <c r="G211" i="6"/>
  <c r="G212" i="6"/>
  <c r="E99" i="16"/>
  <c r="E392" i="16"/>
  <c r="E406" i="16"/>
  <c r="D350" i="16"/>
  <c r="E346" i="16"/>
  <c r="E350" i="16" s="1"/>
  <c r="E364" i="16"/>
  <c r="E365" i="16" s="1"/>
  <c r="D113" i="16"/>
  <c r="D114" i="16" s="1"/>
  <c r="D169" i="16"/>
  <c r="D170" i="16"/>
  <c r="D238" i="16"/>
  <c r="D239" i="16" s="1"/>
  <c r="D336" i="16"/>
  <c r="D337" i="16" s="1"/>
  <c r="D322" i="16"/>
  <c r="D323" i="16" s="1"/>
  <c r="E318" i="16"/>
  <c r="E336" i="16"/>
  <c r="E337" i="16" s="1"/>
  <c r="E308" i="16"/>
  <c r="E294" i="16"/>
  <c r="E280" i="16"/>
  <c r="E252" i="16"/>
  <c r="D252" i="16"/>
  <c r="D308" i="16"/>
  <c r="D309" i="16"/>
  <c r="D364" i="16"/>
  <c r="D365" i="16" s="1"/>
  <c r="D127" i="16"/>
  <c r="D128" i="16" s="1"/>
  <c r="D155" i="16"/>
  <c r="D156" i="16" s="1"/>
  <c r="D197" i="16"/>
  <c r="D198" i="16"/>
  <c r="D224" i="16"/>
  <c r="D225" i="16" s="1"/>
  <c r="E238" i="16"/>
  <c r="E224" i="16"/>
  <c r="E211" i="16"/>
  <c r="E183" i="16"/>
  <c r="E184" i="16" s="1"/>
  <c r="E169" i="16"/>
  <c r="E155" i="16"/>
  <c r="E156" i="16" s="1"/>
  <c r="E141" i="16"/>
  <c r="E113" i="16"/>
  <c r="E114" i="16" s="1"/>
  <c r="E127" i="16"/>
  <c r="D29" i="16"/>
  <c r="D30" i="16" s="1"/>
  <c r="D43" i="16"/>
  <c r="D44" i="16" s="1"/>
  <c r="E85" i="16"/>
  <c r="D99" i="16"/>
  <c r="D100" i="16" s="1"/>
  <c r="D15" i="16"/>
  <c r="D16" i="16" s="1"/>
  <c r="D71" i="16"/>
  <c r="D72" i="16"/>
  <c r="E67" i="16"/>
  <c r="E57" i="16"/>
  <c r="D183" i="16"/>
  <c r="E43" i="16"/>
  <c r="E44" i="16" s="1"/>
  <c r="E29" i="16"/>
  <c r="E15" i="16"/>
  <c r="E16" i="16" s="1"/>
  <c r="D57" i="16"/>
  <c r="D58" i="16"/>
  <c r="D280" i="16"/>
  <c r="D281" i="16" s="1"/>
  <c r="D392" i="16"/>
  <c r="D393" i="16" s="1"/>
  <c r="D85" i="16"/>
  <c r="D86" i="16"/>
  <c r="D294" i="16"/>
  <c r="E393" i="16"/>
  <c r="E281" i="16"/>
  <c r="N10" i="5"/>
  <c r="I33" i="5"/>
  <c r="K33" i="5" s="1"/>
  <c r="K24" i="5"/>
  <c r="I32" i="5"/>
  <c r="K32" i="5" s="1"/>
  <c r="K23" i="5"/>
  <c r="L23" i="5" s="1"/>
  <c r="O23" i="5" s="1"/>
  <c r="K13" i="5"/>
  <c r="K14" i="5"/>
  <c r="K27" i="5"/>
  <c r="K30" i="5"/>
  <c r="I34" i="5"/>
  <c r="K34" i="5" s="1"/>
  <c r="I37" i="5"/>
  <c r="K37" i="5" s="1"/>
  <c r="E71" i="16"/>
  <c r="E128" i="16"/>
  <c r="E322" i="16"/>
  <c r="E58" i="16"/>
  <c r="E239" i="16"/>
  <c r="E253" i="16"/>
  <c r="D253" i="16"/>
  <c r="D184" i="16"/>
  <c r="E72" i="16"/>
  <c r="E407" i="16"/>
  <c r="F337" i="14" l="1"/>
  <c r="F338" i="14" s="1"/>
  <c r="F309" i="14"/>
  <c r="F352" i="14"/>
  <c r="F274" i="14"/>
  <c r="F282" i="14" s="1"/>
  <c r="E282" i="14"/>
  <c r="D204" i="14"/>
  <c r="D212" i="14" s="1"/>
  <c r="C212" i="14"/>
  <c r="E262" i="16"/>
  <c r="E266" i="16" s="1"/>
  <c r="E267" i="16" s="1"/>
  <c r="D266" i="16"/>
  <c r="D267" i="16" s="1"/>
  <c r="E212" i="16"/>
  <c r="F407" i="14"/>
  <c r="F408" i="14" s="1"/>
  <c r="E365" i="14"/>
  <c r="E366" i="14" s="1"/>
  <c r="E352" i="14"/>
  <c r="C323" i="14"/>
  <c r="C310" i="14"/>
  <c r="C309" i="14"/>
  <c r="E296" i="14"/>
  <c r="D280" i="14"/>
  <c r="D281" i="14" s="1"/>
  <c r="C281" i="14"/>
  <c r="D232" i="14"/>
  <c r="D240" i="14" s="1"/>
  <c r="C240" i="14"/>
  <c r="D169" i="14"/>
  <c r="D109" i="14"/>
  <c r="C113" i="14"/>
  <c r="F84" i="14"/>
  <c r="F85" i="14" s="1"/>
  <c r="E85" i="14"/>
  <c r="D71" i="14"/>
  <c r="D54" i="14"/>
  <c r="D57" i="14" s="1"/>
  <c r="C57" i="14"/>
  <c r="F22" i="14"/>
  <c r="D14" i="14"/>
  <c r="D15" i="14" s="1"/>
  <c r="C15" i="14"/>
  <c r="D406" i="16"/>
  <c r="D407" i="16" s="1"/>
  <c r="E408" i="14"/>
  <c r="F379" i="14"/>
  <c r="E337" i="14"/>
  <c r="E338" i="14" s="1"/>
  <c r="F295" i="14"/>
  <c r="E281" i="14"/>
  <c r="F238" i="14"/>
  <c r="F239" i="14" s="1"/>
  <c r="E239" i="14"/>
  <c r="E240" i="14" s="1"/>
  <c r="E197" i="14"/>
  <c r="D113" i="14"/>
  <c r="F43" i="14"/>
  <c r="D379" i="14"/>
  <c r="F154" i="14"/>
  <c r="F155" i="14" s="1"/>
  <c r="E155" i="14"/>
  <c r="D124" i="14"/>
  <c r="C127" i="14"/>
  <c r="F8" i="14"/>
  <c r="F16" i="14" s="1"/>
  <c r="E16" i="14"/>
  <c r="E375" i="16"/>
  <c r="D378" i="16"/>
  <c r="D379" i="16" s="1"/>
  <c r="E225" i="16"/>
  <c r="D351" i="16"/>
  <c r="D295" i="16"/>
  <c r="E309" i="16"/>
  <c r="C380" i="14"/>
  <c r="C366" i="14"/>
  <c r="D316" i="14"/>
  <c r="D324" i="14" s="1"/>
  <c r="E309" i="14"/>
  <c r="D246" i="14"/>
  <c r="D254" i="14" s="1"/>
  <c r="C254" i="14"/>
  <c r="F190" i="14"/>
  <c r="F198" i="14" s="1"/>
  <c r="E198" i="14"/>
  <c r="D179" i="14"/>
  <c r="C183" i="14"/>
  <c r="E141" i="14"/>
  <c r="E142" i="14" s="1"/>
  <c r="D134" i="14"/>
  <c r="D142" i="14" s="1"/>
  <c r="C142" i="14"/>
  <c r="D127" i="14"/>
  <c r="E99" i="14"/>
  <c r="F80" i="14"/>
  <c r="E86" i="14"/>
  <c r="D50" i="14"/>
  <c r="D58" i="14" s="1"/>
  <c r="C58" i="14"/>
  <c r="F40" i="14"/>
  <c r="E43" i="14"/>
  <c r="E29" i="14"/>
  <c r="E30" i="14" s="1"/>
  <c r="F29" i="14"/>
  <c r="C267" i="14"/>
  <c r="C225" i="14"/>
  <c r="F140" i="14"/>
  <c r="F141" i="14" s="1"/>
  <c r="F113" i="14"/>
  <c r="D85" i="14"/>
  <c r="D183" i="14"/>
  <c r="F99" i="14"/>
  <c r="F71" i="14"/>
  <c r="F283" i="6"/>
  <c r="G283" i="6" s="1"/>
  <c r="F577" i="6"/>
  <c r="G577" i="6" s="1"/>
  <c r="F570" i="6"/>
  <c r="G570" i="6" s="1"/>
  <c r="F566" i="6"/>
  <c r="G566" i="6" s="1"/>
  <c r="F558" i="6"/>
  <c r="G558" i="6" s="1"/>
  <c r="F550" i="6"/>
  <c r="G550" i="6" s="1"/>
  <c r="F546" i="6"/>
  <c r="G546" i="6" s="1"/>
  <c r="F540" i="6"/>
  <c r="G540" i="6" s="1"/>
  <c r="F535" i="6"/>
  <c r="G535" i="6" s="1"/>
  <c r="F531" i="6"/>
  <c r="G531" i="6" s="1"/>
  <c r="F527" i="6"/>
  <c r="G527" i="6" s="1"/>
  <c r="F523" i="6"/>
  <c r="G523" i="6" s="1"/>
  <c r="F515" i="6"/>
  <c r="G515" i="6" s="1"/>
  <c r="F511" i="6"/>
  <c r="G511" i="6" s="1"/>
  <c r="F506" i="6"/>
  <c r="G506" i="6" s="1"/>
  <c r="F502" i="6"/>
  <c r="G502" i="6" s="1"/>
  <c r="F498" i="6"/>
  <c r="G498" i="6" s="1"/>
  <c r="F494" i="6"/>
  <c r="G494" i="6" s="1"/>
  <c r="F487" i="6"/>
  <c r="G487" i="6" s="1"/>
  <c r="F481" i="6"/>
  <c r="G481" i="6" s="1"/>
  <c r="F474" i="6"/>
  <c r="G474" i="6" s="1"/>
  <c r="F468" i="6"/>
  <c r="G468" i="6" s="1"/>
  <c r="F461" i="6"/>
  <c r="G461" i="6" s="1"/>
  <c r="F457" i="6"/>
  <c r="G457" i="6" s="1"/>
  <c r="F447" i="6"/>
  <c r="G447" i="6" s="1"/>
  <c r="F440" i="6"/>
  <c r="G440" i="6" s="1"/>
  <c r="F432" i="6"/>
  <c r="G432" i="6" s="1"/>
  <c r="F423" i="6"/>
  <c r="G423" i="6" s="1"/>
  <c r="F415" i="6"/>
  <c r="G415" i="6" s="1"/>
  <c r="F409" i="6"/>
  <c r="G409" i="6" s="1"/>
  <c r="F402" i="6"/>
  <c r="G402" i="6" s="1"/>
  <c r="F393" i="6"/>
  <c r="G393" i="6" s="1"/>
  <c r="F386" i="6"/>
  <c r="G386" i="6" s="1"/>
  <c r="F379" i="6"/>
  <c r="G379" i="6" s="1"/>
  <c r="F375" i="6"/>
  <c r="G375" i="6" s="1"/>
  <c r="F369" i="6"/>
  <c r="G369" i="6" s="1"/>
  <c r="F362" i="6"/>
  <c r="G362" i="6" s="1"/>
  <c r="F358" i="6"/>
  <c r="G358" i="6" s="1"/>
  <c r="F350" i="6"/>
  <c r="G350" i="6" s="1"/>
  <c r="F346" i="6"/>
  <c r="G346" i="6" s="1"/>
  <c r="F340" i="6"/>
  <c r="G340" i="6" s="1"/>
  <c r="F336" i="6"/>
  <c r="G336" i="6" s="1"/>
  <c r="F332" i="6"/>
  <c r="G332" i="6" s="1"/>
  <c r="F325" i="6"/>
  <c r="G325" i="6" s="1"/>
  <c r="F319" i="6"/>
  <c r="G319" i="6" s="1"/>
  <c r="F310" i="6"/>
  <c r="G310" i="6" s="1"/>
  <c r="F305" i="6"/>
  <c r="G305" i="6" s="1"/>
  <c r="F293" i="6"/>
  <c r="G293" i="6" s="1"/>
  <c r="F288" i="6"/>
  <c r="G288" i="6" s="1"/>
  <c r="F581" i="6"/>
  <c r="G581" i="6" s="1"/>
  <c r="F245" i="6"/>
  <c r="G245" i="6" s="1"/>
  <c r="F580" i="6"/>
  <c r="G580" i="6" s="1"/>
  <c r="F576" i="6"/>
  <c r="G576" i="6" s="1"/>
  <c r="F569" i="6"/>
  <c r="G569" i="6" s="1"/>
  <c r="F565" i="6"/>
  <c r="G565" i="6" s="1"/>
  <c r="F557" i="6"/>
  <c r="G557" i="6" s="1"/>
  <c r="F549" i="6"/>
  <c r="G549" i="6" s="1"/>
  <c r="F543" i="6"/>
  <c r="G543" i="6" s="1"/>
  <c r="F539" i="6"/>
  <c r="G539" i="6" s="1"/>
  <c r="F534" i="6"/>
  <c r="G534" i="6" s="1"/>
  <c r="F530" i="6"/>
  <c r="G530" i="6" s="1"/>
  <c r="F526" i="6"/>
  <c r="G526" i="6" s="1"/>
  <c r="F522" i="6"/>
  <c r="G522" i="6" s="1"/>
  <c r="F514" i="6"/>
  <c r="G514" i="6" s="1"/>
  <c r="F510" i="6"/>
  <c r="G510" i="6" s="1"/>
  <c r="F505" i="6"/>
  <c r="G505" i="6" s="1"/>
  <c r="F501" i="6"/>
  <c r="G501" i="6" s="1"/>
  <c r="F497" i="6"/>
  <c r="G497" i="6" s="1"/>
  <c r="F493" i="6"/>
  <c r="G493" i="6" s="1"/>
  <c r="F486" i="6"/>
  <c r="G486" i="6" s="1"/>
  <c r="F480" i="6"/>
  <c r="G480" i="6" s="1"/>
  <c r="F471" i="6"/>
  <c r="G471" i="6" s="1"/>
  <c r="F467" i="6"/>
  <c r="G467" i="6" s="1"/>
  <c r="F460" i="6"/>
  <c r="G460" i="6" s="1"/>
  <c r="F452" i="6"/>
  <c r="G452" i="6" s="1"/>
  <c r="F443" i="6"/>
  <c r="G443" i="6" s="1"/>
  <c r="F439" i="6"/>
  <c r="G439" i="6" s="1"/>
  <c r="F429" i="6"/>
  <c r="G429" i="6" s="1"/>
  <c r="F422" i="6"/>
  <c r="G422" i="6" s="1"/>
  <c r="F414" i="6"/>
  <c r="G414" i="6" s="1"/>
  <c r="F405" i="6"/>
  <c r="G405" i="6" s="1"/>
  <c r="F398" i="6"/>
  <c r="G398" i="6" s="1"/>
  <c r="F392" i="6"/>
  <c r="G392" i="6" s="1"/>
  <c r="F385" i="6"/>
  <c r="G385" i="6" s="1"/>
  <c r="F378" i="6"/>
  <c r="G378" i="6" s="1"/>
  <c r="F372" i="6"/>
  <c r="G372" i="6" s="1"/>
  <c r="F368" i="6"/>
  <c r="G368" i="6" s="1"/>
  <c r="F361" i="6"/>
  <c r="G361" i="6" s="1"/>
  <c r="F353" i="6"/>
  <c r="G353" i="6" s="1"/>
  <c r="F349" i="6"/>
  <c r="G349" i="6" s="1"/>
  <c r="F345" i="6"/>
  <c r="G345" i="6" s="1"/>
  <c r="F339" i="6"/>
  <c r="G339" i="6" s="1"/>
  <c r="F335" i="6"/>
  <c r="G335" i="6" s="1"/>
  <c r="F331" i="6"/>
  <c r="G331" i="6" s="1"/>
  <c r="F324" i="6"/>
  <c r="G324" i="6" s="1"/>
  <c r="F314" i="6"/>
  <c r="G314" i="6" s="1"/>
  <c r="F309" i="6"/>
  <c r="G309" i="6" s="1"/>
  <c r="F304" i="6"/>
  <c r="G304" i="6" s="1"/>
  <c r="F291" i="6"/>
  <c r="G291" i="6" s="1"/>
  <c r="F286" i="6"/>
  <c r="G286" i="6" s="1"/>
  <c r="F582" i="6"/>
  <c r="G582" i="6" s="1"/>
  <c r="F244" i="6"/>
  <c r="G244" i="6" s="1"/>
  <c r="F579" i="6"/>
  <c r="G579" i="6" s="1"/>
  <c r="F575" i="6"/>
  <c r="G575" i="6" s="1"/>
  <c r="F568" i="6"/>
  <c r="G568" i="6" s="1"/>
  <c r="F564" i="6"/>
  <c r="G564" i="6" s="1"/>
  <c r="F556" i="6"/>
  <c r="G556" i="6" s="1"/>
  <c r="F548" i="6"/>
  <c r="G548" i="6" s="1"/>
  <c r="F542" i="6"/>
  <c r="G542" i="6" s="1"/>
  <c r="F538" i="6"/>
  <c r="G538" i="6" s="1"/>
  <c r="F533" i="6"/>
  <c r="G533" i="6" s="1"/>
  <c r="F529" i="6"/>
  <c r="G529" i="6" s="1"/>
  <c r="F525" i="6"/>
  <c r="G525" i="6" s="1"/>
  <c r="F521" i="6"/>
  <c r="G521" i="6" s="1"/>
  <c r="F513" i="6"/>
  <c r="G513" i="6" s="1"/>
  <c r="F508" i="6"/>
  <c r="G508" i="6" s="1"/>
  <c r="F504" i="6"/>
  <c r="G504" i="6" s="1"/>
  <c r="F500" i="6"/>
  <c r="G500" i="6" s="1"/>
  <c r="F496" i="6"/>
  <c r="G496" i="6" s="1"/>
  <c r="F492" i="6"/>
  <c r="G492" i="6" s="1"/>
  <c r="F483" i="6"/>
  <c r="G483" i="6" s="1"/>
  <c r="F479" i="6"/>
  <c r="G479" i="6" s="1"/>
  <c r="F470" i="6"/>
  <c r="G470" i="6" s="1"/>
  <c r="F463" i="6"/>
  <c r="G463" i="6" s="1"/>
  <c r="F459" i="6"/>
  <c r="G459" i="6" s="1"/>
  <c r="F449" i="6"/>
  <c r="G449" i="6" s="1"/>
  <c r="F442" i="6"/>
  <c r="G442" i="6" s="1"/>
  <c r="F438" i="6"/>
  <c r="G438" i="6" s="1"/>
  <c r="F428" i="6"/>
  <c r="G428" i="6" s="1"/>
  <c r="F417" i="6"/>
  <c r="G417" i="6" s="1"/>
  <c r="F411" i="6"/>
  <c r="G411" i="6" s="1"/>
  <c r="F404" i="6"/>
  <c r="G404" i="6" s="1"/>
  <c r="F397" i="6"/>
  <c r="G397" i="6" s="1"/>
  <c r="F391" i="6"/>
  <c r="G391" i="6" s="1"/>
  <c r="F384" i="6"/>
  <c r="G384" i="6" s="1"/>
  <c r="F377" i="6"/>
  <c r="G377" i="6" s="1"/>
  <c r="F371" i="6"/>
  <c r="G371" i="6" s="1"/>
  <c r="F367" i="6"/>
  <c r="G367" i="6" s="1"/>
  <c r="F360" i="6"/>
  <c r="G360" i="6" s="1"/>
  <c r="F352" i="6"/>
  <c r="G352" i="6" s="1"/>
  <c r="F348" i="6"/>
  <c r="G348" i="6" s="1"/>
  <c r="F344" i="6"/>
  <c r="G344" i="6" s="1"/>
  <c r="F338" i="6"/>
  <c r="G338" i="6" s="1"/>
  <c r="F334" i="6"/>
  <c r="G334" i="6" s="1"/>
  <c r="F330" i="6"/>
  <c r="G330" i="6" s="1"/>
  <c r="F321" i="6"/>
  <c r="G321" i="6" s="1"/>
  <c r="F313" i="6"/>
  <c r="G313" i="6" s="1"/>
  <c r="F308" i="6"/>
  <c r="G308" i="6" s="1"/>
  <c r="F303" i="6"/>
  <c r="G303" i="6" s="1"/>
  <c r="F290" i="6"/>
  <c r="G290" i="6" s="1"/>
  <c r="F285" i="6"/>
  <c r="G285" i="6" s="1"/>
  <c r="F421" i="6"/>
  <c r="G421" i="6" s="1"/>
  <c r="F243" i="6"/>
  <c r="G243" i="6" s="1"/>
  <c r="F578" i="6"/>
  <c r="G578" i="6" s="1"/>
  <c r="F571" i="6"/>
  <c r="G571" i="6" s="1"/>
  <c r="F567" i="6"/>
  <c r="G567" i="6" s="1"/>
  <c r="F559" i="6"/>
  <c r="G559" i="6" s="1"/>
  <c r="F555" i="6"/>
  <c r="G555" i="6" s="1"/>
  <c r="F547" i="6"/>
  <c r="G547" i="6" s="1"/>
  <c r="F541" i="6"/>
  <c r="G541" i="6" s="1"/>
  <c r="F536" i="6"/>
  <c r="G536" i="6" s="1"/>
  <c r="F532" i="6"/>
  <c r="G532" i="6" s="1"/>
  <c r="F528" i="6"/>
  <c r="G528" i="6" s="1"/>
  <c r="G524" i="6"/>
  <c r="F524" i="6"/>
  <c r="F520" i="6"/>
  <c r="G520" i="6" s="1"/>
  <c r="F512" i="6"/>
  <c r="G512" i="6" s="1"/>
  <c r="F507" i="6"/>
  <c r="G507" i="6" s="1"/>
  <c r="F503" i="6"/>
  <c r="G503" i="6" s="1"/>
  <c r="F499" i="6"/>
  <c r="G499" i="6" s="1"/>
  <c r="F495" i="6"/>
  <c r="G495" i="6" s="1"/>
  <c r="F489" i="6"/>
  <c r="G489" i="6" s="1"/>
  <c r="F482" i="6"/>
  <c r="G482" i="6" s="1"/>
  <c r="F475" i="6"/>
  <c r="G475" i="6" s="1"/>
  <c r="F469" i="6"/>
  <c r="G469" i="6" s="1"/>
  <c r="F462" i="6"/>
  <c r="G462" i="6" s="1"/>
  <c r="F458" i="6"/>
  <c r="G458" i="6" s="1"/>
  <c r="F448" i="6"/>
  <c r="G448" i="6" s="1"/>
  <c r="F441" i="6"/>
  <c r="G441" i="6" s="1"/>
  <c r="F437" i="6"/>
  <c r="G437" i="6" s="1"/>
  <c r="F427" i="6"/>
  <c r="G427" i="6" s="1"/>
  <c r="F416" i="6"/>
  <c r="G416" i="6" s="1"/>
  <c r="F410" i="6"/>
  <c r="G410" i="6" s="1"/>
  <c r="F403" i="6"/>
  <c r="G403" i="6" s="1"/>
  <c r="F396" i="6"/>
  <c r="G396" i="6" s="1"/>
  <c r="F387" i="6"/>
  <c r="G387" i="6" s="1"/>
  <c r="F383" i="6"/>
  <c r="G383" i="6" s="1"/>
  <c r="F376" i="6"/>
  <c r="G376" i="6" s="1"/>
  <c r="F370" i="6"/>
  <c r="G370" i="6" s="1"/>
  <c r="F363" i="6"/>
  <c r="G363" i="6" s="1"/>
  <c r="F359" i="6"/>
  <c r="G359" i="6" s="1"/>
  <c r="F351" i="6"/>
  <c r="G351" i="6" s="1"/>
  <c r="F347" i="6"/>
  <c r="G347" i="6" s="1"/>
  <c r="F343" i="6"/>
  <c r="G343" i="6" s="1"/>
  <c r="F337" i="6"/>
  <c r="G337" i="6" s="1"/>
  <c r="F333" i="6"/>
  <c r="G333" i="6" s="1"/>
  <c r="F326" i="6"/>
  <c r="G326" i="6" s="1"/>
  <c r="F320" i="6"/>
  <c r="G320" i="6" s="1"/>
  <c r="F311" i="6"/>
  <c r="G311" i="6" s="1"/>
  <c r="F306" i="6"/>
  <c r="G306" i="6" s="1"/>
  <c r="F294" i="6"/>
  <c r="G294" i="6" s="1"/>
  <c r="F289" i="6"/>
  <c r="G289" i="6" s="1"/>
  <c r="F284" i="6"/>
  <c r="G284" i="6" s="1"/>
  <c r="F242" i="6"/>
  <c r="G242" i="6" s="1"/>
  <c r="E1052" i="15"/>
  <c r="F1052" i="15" s="1"/>
  <c r="E1060" i="15"/>
  <c r="F1060" i="15" s="1"/>
  <c r="E1072" i="15"/>
  <c r="F1072" i="15" s="1"/>
  <c r="E1080" i="15"/>
  <c r="F1080" i="15" s="1"/>
  <c r="E1092" i="15"/>
  <c r="F1092" i="15" s="1"/>
  <c r="E1106" i="15"/>
  <c r="F1106" i="15" s="1"/>
  <c r="E1110" i="15"/>
  <c r="F1110" i="15" s="1"/>
  <c r="E1114" i="15"/>
  <c r="F1114" i="15" s="1"/>
  <c r="E1124" i="15"/>
  <c r="F1124" i="15" s="1"/>
  <c r="E1138" i="15"/>
  <c r="F1138" i="15" s="1"/>
  <c r="E1146" i="15"/>
  <c r="F1146" i="15" s="1"/>
  <c r="E1156" i="15"/>
  <c r="F1156" i="15" s="1"/>
  <c r="E1162" i="15"/>
  <c r="F1162" i="15" s="1"/>
  <c r="E1174" i="15"/>
  <c r="F1174" i="15" s="1"/>
  <c r="E1182" i="15"/>
  <c r="F1182" i="15" s="1"/>
  <c r="E1188" i="15"/>
  <c r="F1188" i="15" s="1"/>
  <c r="E1054" i="15"/>
  <c r="F1054" i="15" s="1"/>
  <c r="E1058" i="15"/>
  <c r="F1058" i="15" s="1"/>
  <c r="E1062" i="15"/>
  <c r="F1062" i="15" s="1"/>
  <c r="E1066" i="15"/>
  <c r="F1066" i="15" s="1"/>
  <c r="E1070" i="15"/>
  <c r="F1070" i="15" s="1"/>
  <c r="E1074" i="15"/>
  <c r="F1074" i="15" s="1"/>
  <c r="E1078" i="15"/>
  <c r="F1078" i="15" s="1"/>
  <c r="E1084" i="15"/>
  <c r="F1084" i="15" s="1"/>
  <c r="E1088" i="15"/>
  <c r="F1088" i="15" s="1"/>
  <c r="E1094" i="15"/>
  <c r="F1094" i="15" s="1"/>
  <c r="E1100" i="15"/>
  <c r="F1100" i="15" s="1"/>
  <c r="E1104" i="15"/>
  <c r="F1104" i="15" s="1"/>
  <c r="E1108" i="15"/>
  <c r="F1108" i="15" s="1"/>
  <c r="E1112" i="15"/>
  <c r="F1112" i="15" s="1"/>
  <c r="E1116" i="15"/>
  <c r="F1116" i="15" s="1"/>
  <c r="E1122" i="15"/>
  <c r="F1122" i="15" s="1"/>
  <c r="E1126" i="15"/>
  <c r="F1126" i="15" s="1"/>
  <c r="E1130" i="15"/>
  <c r="F1130" i="15" s="1"/>
  <c r="E1136" i="15"/>
  <c r="F1136" i="15" s="1"/>
  <c r="E1140" i="15"/>
  <c r="F1140" i="15" s="1"/>
  <c r="E1144" i="15"/>
  <c r="F1144" i="15" s="1"/>
  <c r="E1150" i="15"/>
  <c r="F1150" i="15" s="1"/>
  <c r="E1154" i="15"/>
  <c r="F1154" i="15" s="1"/>
  <c r="E1158" i="15"/>
  <c r="F1158" i="15" s="1"/>
  <c r="E1164" i="15"/>
  <c r="F1164" i="15" s="1"/>
  <c r="E1168" i="15"/>
  <c r="F1168" i="15" s="1"/>
  <c r="E1172" i="15"/>
  <c r="F1172" i="15" s="1"/>
  <c r="E1176" i="15"/>
  <c r="F1176" i="15" s="1"/>
  <c r="E1180" i="15"/>
  <c r="F1180" i="15" s="1"/>
  <c r="E1186" i="15"/>
  <c r="F1186" i="15" s="1"/>
  <c r="E1190" i="15"/>
  <c r="F1190" i="15" s="1"/>
  <c r="E1194" i="15"/>
  <c r="F1194" i="15" s="1"/>
  <c r="E1198" i="15"/>
  <c r="F1198" i="15" s="1"/>
  <c r="E1204" i="15"/>
  <c r="F1204" i="15" s="1"/>
  <c r="E1210" i="15"/>
  <c r="F1210" i="15" s="1"/>
  <c r="E1216" i="15"/>
  <c r="F1216" i="15" s="1"/>
  <c r="E1220" i="15"/>
  <c r="F1220" i="15" s="1"/>
  <c r="E1225" i="15"/>
  <c r="F1225" i="15" s="1"/>
  <c r="E1232" i="15"/>
  <c r="F1232" i="15" s="1"/>
  <c r="E1236" i="15"/>
  <c r="F1236" i="15" s="1"/>
  <c r="E1242" i="15"/>
  <c r="F1242" i="15" s="1"/>
  <c r="E1246" i="15"/>
  <c r="F1246" i="15" s="1"/>
  <c r="E1250" i="15"/>
  <c r="F1250" i="15" s="1"/>
  <c r="E114" i="15"/>
  <c r="F114" i="15" s="1"/>
  <c r="E110" i="15"/>
  <c r="F110" i="15" s="1"/>
  <c r="E211" i="15"/>
  <c r="F211" i="15" s="1"/>
  <c r="E402" i="15"/>
  <c r="F402" i="15" s="1"/>
  <c r="E398" i="15"/>
  <c r="F398" i="15" s="1"/>
  <c r="E394" i="15"/>
  <c r="F394" i="15"/>
  <c r="E448" i="15"/>
  <c r="F448" i="15" s="1"/>
  <c r="E444" i="15"/>
  <c r="F444" i="15"/>
  <c r="E554" i="15"/>
  <c r="F554" i="15" s="1"/>
  <c r="E599" i="15"/>
  <c r="F599" i="15" s="1"/>
  <c r="E609" i="15"/>
  <c r="F609" i="15" s="1"/>
  <c r="E617" i="15"/>
  <c r="F617" i="15"/>
  <c r="E636" i="15"/>
  <c r="F636" i="15" s="1"/>
  <c r="E632" i="15"/>
  <c r="F632" i="15" s="1"/>
  <c r="E628" i="15"/>
  <c r="F628" i="15"/>
  <c r="E644" i="15"/>
  <c r="F644" i="15" s="1"/>
  <c r="E640" i="15"/>
  <c r="F640" i="15" s="1"/>
  <c r="E659" i="15"/>
  <c r="F659" i="15" s="1"/>
  <c r="E653" i="15"/>
  <c r="F653" i="15" s="1"/>
  <c r="E646" i="15"/>
  <c r="F646" i="15" s="1"/>
  <c r="E668" i="15"/>
  <c r="F668" i="15" s="1"/>
  <c r="E678" i="15"/>
  <c r="F678" i="15" s="1"/>
  <c r="E674" i="15"/>
  <c r="F674" i="15" s="1"/>
  <c r="E698" i="15"/>
  <c r="F698" i="15"/>
  <c r="E709" i="15"/>
  <c r="F709" i="15" s="1"/>
  <c r="E705" i="15"/>
  <c r="F705" i="15" s="1"/>
  <c r="E715" i="15"/>
  <c r="F715" i="15" s="1"/>
  <c r="E720" i="15"/>
  <c r="F720" i="15" s="1"/>
  <c r="E734" i="15"/>
  <c r="F734" i="15" s="1"/>
  <c r="E727" i="15"/>
  <c r="F727" i="15" s="1"/>
  <c r="E960" i="15"/>
  <c r="F960" i="15" s="1"/>
  <c r="E986" i="15"/>
  <c r="F986" i="15" s="1"/>
  <c r="E981" i="15"/>
  <c r="F981" i="15" s="1"/>
  <c r="E977" i="15"/>
  <c r="F977" i="15" s="1"/>
  <c r="E973" i="15"/>
  <c r="F973" i="15" s="1"/>
  <c r="E969" i="15"/>
  <c r="F969" i="15" s="1"/>
  <c r="E965" i="15"/>
  <c r="F965" i="15" s="1"/>
  <c r="E1015" i="15"/>
  <c r="F1015" i="15" s="1"/>
  <c r="E1020" i="15"/>
  <c r="F1020" i="15" s="1"/>
  <c r="E1253" i="15"/>
  <c r="F1253" i="15" s="1"/>
  <c r="E1265" i="15"/>
  <c r="F1265" i="15" s="1"/>
  <c r="E1300" i="15"/>
  <c r="F1300" i="15" s="1"/>
  <c r="E1335" i="15"/>
  <c r="F1335" i="15" s="1"/>
  <c r="E1373" i="15"/>
  <c r="F1373" i="15" s="1"/>
  <c r="E1369" i="15"/>
  <c r="F1369" i="15" s="1"/>
  <c r="E1365" i="15"/>
  <c r="F1365" i="15" s="1"/>
  <c r="E774" i="15"/>
  <c r="F774" i="15" s="1"/>
  <c r="E794" i="15"/>
  <c r="F794" i="15" s="1"/>
  <c r="E799" i="15"/>
  <c r="F799" i="15" s="1"/>
  <c r="E803" i="15"/>
  <c r="F803" i="15" s="1"/>
  <c r="E825" i="15"/>
  <c r="F825" i="15" s="1"/>
  <c r="E1086" i="15"/>
  <c r="F1086" i="15" s="1"/>
  <c r="E1051" i="15"/>
  <c r="F1051" i="15" s="1"/>
  <c r="E1055" i="15"/>
  <c r="F1055" i="15" s="1"/>
  <c r="E1059" i="15"/>
  <c r="F1059" i="15" s="1"/>
  <c r="E1063" i="15"/>
  <c r="F1063" i="15" s="1"/>
  <c r="E1067" i="15"/>
  <c r="F1067" i="15" s="1"/>
  <c r="E1071" i="15"/>
  <c r="F1071" i="15" s="1"/>
  <c r="E1075" i="15"/>
  <c r="F1075" i="15" s="1"/>
  <c r="E1079" i="15"/>
  <c r="F1079" i="15" s="1"/>
  <c r="E1085" i="15"/>
  <c r="F1085" i="15" s="1"/>
  <c r="E1091" i="15"/>
  <c r="F1091" i="15" s="1"/>
  <c r="E1097" i="15"/>
  <c r="F1097" i="15" s="1"/>
  <c r="E1101" i="15"/>
  <c r="F1101" i="15" s="1"/>
  <c r="E1105" i="15"/>
  <c r="F1105" i="15" s="1"/>
  <c r="E1109" i="15"/>
  <c r="F1109" i="15" s="1"/>
  <c r="E1113" i="15"/>
  <c r="F1113" i="15" s="1"/>
  <c r="E1117" i="15"/>
  <c r="F1117" i="15" s="1"/>
  <c r="E1123" i="15"/>
  <c r="F1123" i="15" s="1"/>
  <c r="E1127" i="15"/>
  <c r="F1127" i="15" s="1"/>
  <c r="E1131" i="15"/>
  <c r="F1131" i="15" s="1"/>
  <c r="E1137" i="15"/>
  <c r="F1137" i="15" s="1"/>
  <c r="E1141" i="15"/>
  <c r="F1141" i="15" s="1"/>
  <c r="E1145" i="15"/>
  <c r="F1145" i="15" s="1"/>
  <c r="E1151" i="15"/>
  <c r="F1151" i="15" s="1"/>
  <c r="E1155" i="15"/>
  <c r="F1155" i="15" s="1"/>
  <c r="E1161" i="15"/>
  <c r="F1161" i="15" s="1"/>
  <c r="E1165" i="15"/>
  <c r="F1165" i="15" s="1"/>
  <c r="E1169" i="15"/>
  <c r="F1169" i="15" s="1"/>
  <c r="E1173" i="15"/>
  <c r="F1173" i="15" s="1"/>
  <c r="E1177" i="15"/>
  <c r="F1177" i="15" s="1"/>
  <c r="E1181" i="15"/>
  <c r="F1181" i="15" s="1"/>
  <c r="E1187" i="15"/>
  <c r="F1187" i="15" s="1"/>
  <c r="E1191" i="15"/>
  <c r="F1191" i="15" s="1"/>
  <c r="E1195" i="15"/>
  <c r="F1195" i="15" s="1"/>
  <c r="E1199" i="15"/>
  <c r="F1199" i="15" s="1"/>
  <c r="E1205" i="15"/>
  <c r="F1205" i="15" s="1"/>
  <c r="E1211" i="15"/>
  <c r="F1211" i="15" s="1"/>
  <c r="E1217" i="15"/>
  <c r="F1217" i="15" s="1"/>
  <c r="E1221" i="15"/>
  <c r="F1221" i="15" s="1"/>
  <c r="E1229" i="15"/>
  <c r="F1229" i="15" s="1"/>
  <c r="E1233" i="15"/>
  <c r="F1233" i="15" s="1"/>
  <c r="E1237" i="15"/>
  <c r="F1237" i="15" s="1"/>
  <c r="E1243" i="15"/>
  <c r="F1243" i="15" s="1"/>
  <c r="E1247" i="15"/>
  <c r="F1247" i="15" s="1"/>
  <c r="E113" i="15"/>
  <c r="F113" i="15" s="1"/>
  <c r="E109" i="15"/>
  <c r="F109" i="15" s="1"/>
  <c r="E215" i="15"/>
  <c r="F215" i="15" s="1"/>
  <c r="E401" i="15"/>
  <c r="F401" i="15" s="1"/>
  <c r="E397" i="15"/>
  <c r="F397" i="15" s="1"/>
  <c r="E393" i="15"/>
  <c r="F393" i="15" s="1"/>
  <c r="E447" i="15"/>
  <c r="F447" i="15" s="1"/>
  <c r="E443" i="15"/>
  <c r="F443" i="15" s="1"/>
  <c r="E591" i="15"/>
  <c r="F591" i="15" s="1"/>
  <c r="E600" i="15"/>
  <c r="F600" i="15" s="1"/>
  <c r="E608" i="15"/>
  <c r="F608" i="15" s="1"/>
  <c r="E621" i="15"/>
  <c r="F621" i="15" s="1"/>
  <c r="E635" i="15"/>
  <c r="F635" i="15" s="1"/>
  <c r="E631" i="15"/>
  <c r="F631" i="15" s="1"/>
  <c r="E627" i="15"/>
  <c r="F627" i="15" s="1"/>
  <c r="E643" i="15"/>
  <c r="F643" i="15" s="1"/>
  <c r="E639" i="15"/>
  <c r="F639" i="15" s="1"/>
  <c r="E656" i="15"/>
  <c r="F656" i="15" s="1"/>
  <c r="E652" i="15"/>
  <c r="F652" i="15" s="1"/>
  <c r="E664" i="15"/>
  <c r="F664" i="15" s="1"/>
  <c r="E667" i="15"/>
  <c r="F667" i="15" s="1"/>
  <c r="E677" i="15"/>
  <c r="F677" i="15" s="1"/>
  <c r="E683" i="15"/>
  <c r="F683" i="15" s="1"/>
  <c r="E702" i="15"/>
  <c r="F702" i="15" s="1"/>
  <c r="E708" i="15"/>
  <c r="F708" i="15" s="1"/>
  <c r="E704" i="15"/>
  <c r="F704" i="15" s="1"/>
  <c r="E723" i="15"/>
  <c r="F723" i="15" s="1"/>
  <c r="E724" i="15"/>
  <c r="F724" i="15" s="1"/>
  <c r="E733" i="15"/>
  <c r="F733" i="15" s="1"/>
  <c r="E861" i="15"/>
  <c r="F861" i="15" s="1"/>
  <c r="E961" i="15"/>
  <c r="F961" i="15" s="1"/>
  <c r="E985" i="15"/>
  <c r="F985" i="15" s="1"/>
  <c r="E980" i="15"/>
  <c r="F980" i="15" s="1"/>
  <c r="E976" i="15"/>
  <c r="F976" i="15" s="1"/>
  <c r="E972" i="15"/>
  <c r="F972" i="15" s="1"/>
  <c r="E968" i="15"/>
  <c r="F968" i="15" s="1"/>
  <c r="E1012" i="15"/>
  <c r="F1012" i="15" s="1"/>
  <c r="E1014" i="15"/>
  <c r="F1014" i="15" s="1"/>
  <c r="E1025" i="15"/>
  <c r="F1025" i="15" s="1"/>
  <c r="E1255" i="15"/>
  <c r="F1255" i="15" s="1"/>
  <c r="E1275" i="15"/>
  <c r="F1275" i="15" s="1"/>
  <c r="E1313" i="15"/>
  <c r="F1313" i="15" s="1"/>
  <c r="E1360" i="15"/>
  <c r="F1360" i="15" s="1"/>
  <c r="E1372" i="15"/>
  <c r="F1372" i="15" s="1"/>
  <c r="E1368" i="15"/>
  <c r="F1368" i="15" s="1"/>
  <c r="E771" i="15"/>
  <c r="F771" i="15" s="1"/>
  <c r="E773" i="15"/>
  <c r="F773" i="15" s="1"/>
  <c r="E793" i="15"/>
  <c r="F793" i="15" s="1"/>
  <c r="E800" i="15"/>
  <c r="F800" i="15" s="1"/>
  <c r="E804" i="15"/>
  <c r="F804" i="15" s="1"/>
  <c r="E826" i="15"/>
  <c r="F826" i="15" s="1"/>
  <c r="E1196" i="15"/>
  <c r="F1196" i="15" s="1"/>
  <c r="E1200" i="15"/>
  <c r="F1200" i="15" s="1"/>
  <c r="E1206" i="15"/>
  <c r="F1206" i="15" s="1"/>
  <c r="E1214" i="15"/>
  <c r="F1214" i="15" s="1"/>
  <c r="E1218" i="15"/>
  <c r="F1218" i="15" s="1"/>
  <c r="E1222" i="15"/>
  <c r="F1222" i="15" s="1"/>
  <c r="E1230" i="15"/>
  <c r="F1230" i="15" s="1"/>
  <c r="E1234" i="15"/>
  <c r="F1234" i="15" s="1"/>
  <c r="E1238" i="15"/>
  <c r="F1238" i="15" s="1"/>
  <c r="E1244" i="15"/>
  <c r="F1244" i="15" s="1"/>
  <c r="E1248" i="15"/>
  <c r="F1248" i="15" s="1"/>
  <c r="E112" i="15"/>
  <c r="F112" i="15" s="1"/>
  <c r="E108" i="15"/>
  <c r="F108" i="15" s="1"/>
  <c r="E216" i="15"/>
  <c r="F216" i="15" s="1"/>
  <c r="E400" i="15"/>
  <c r="F400" i="15" s="1"/>
  <c r="E396" i="15"/>
  <c r="F396" i="15" s="1"/>
  <c r="E441" i="15"/>
  <c r="F441" i="15" s="1"/>
  <c r="E446" i="15"/>
  <c r="F446" i="15" s="1"/>
  <c r="E442" i="15"/>
  <c r="F442" i="15" s="1"/>
  <c r="E589" i="15"/>
  <c r="F589" i="15" s="1"/>
  <c r="E604" i="15"/>
  <c r="F604" i="15" s="1"/>
  <c r="E607" i="15"/>
  <c r="F607" i="15" s="1"/>
  <c r="E625" i="15"/>
  <c r="F625" i="15" s="1"/>
  <c r="E634" i="15"/>
  <c r="F634" i="15" s="1"/>
  <c r="E630" i="15"/>
  <c r="F630" i="15" s="1"/>
  <c r="E626" i="15"/>
  <c r="F626" i="15" s="1"/>
  <c r="E642" i="15"/>
  <c r="F642" i="15" s="1"/>
  <c r="E638" i="15"/>
  <c r="F638" i="15" s="1"/>
  <c r="E655" i="15"/>
  <c r="F655" i="15" s="1"/>
  <c r="E651" i="15"/>
  <c r="F651" i="15" s="1"/>
  <c r="E670" i="15"/>
  <c r="F670" i="15" s="1"/>
  <c r="E665" i="15"/>
  <c r="F665" i="15" s="1"/>
  <c r="E676" i="15"/>
  <c r="F676" i="15" s="1"/>
  <c r="E682" i="15"/>
  <c r="F682" i="15" s="1"/>
  <c r="E712" i="15"/>
  <c r="F712" i="15" s="1"/>
  <c r="E707" i="15"/>
  <c r="F707" i="15" s="1"/>
  <c r="E703" i="15"/>
  <c r="F703" i="15" s="1"/>
  <c r="E722" i="15"/>
  <c r="F722" i="15" s="1"/>
  <c r="E739" i="15"/>
  <c r="F739" i="15" s="1"/>
  <c r="E732" i="15"/>
  <c r="F732" i="15" s="1"/>
  <c r="E863" i="15"/>
  <c r="F863" i="15" s="1"/>
  <c r="E964" i="15"/>
  <c r="F964" i="15" s="1"/>
  <c r="E984" i="15"/>
  <c r="F984" i="15" s="1"/>
  <c r="E979" i="15"/>
  <c r="F979" i="15" s="1"/>
  <c r="E975" i="15"/>
  <c r="F975" i="15" s="1"/>
  <c r="E971" i="15"/>
  <c r="F971" i="15" s="1"/>
  <c r="E967" i="15"/>
  <c r="F967" i="15" s="1"/>
  <c r="E1017" i="15"/>
  <c r="F1017" i="15" s="1"/>
  <c r="E1013" i="15"/>
  <c r="F1013" i="15" s="1"/>
  <c r="E1027" i="15"/>
  <c r="F1027" i="15" s="1"/>
  <c r="E1254" i="15"/>
  <c r="F1254" i="15" s="1"/>
  <c r="E1278" i="15"/>
  <c r="F1278" i="15" s="1"/>
  <c r="E1310" i="15"/>
  <c r="F1310" i="15" s="1"/>
  <c r="E1362" i="15"/>
  <c r="F1362" i="15" s="1"/>
  <c r="E1371" i="15"/>
  <c r="F1371" i="15" s="1"/>
  <c r="E1367" i="15"/>
  <c r="F1367" i="15" s="1"/>
  <c r="E776" i="15"/>
  <c r="F776" i="15" s="1"/>
  <c r="E772" i="15"/>
  <c r="F772" i="15" s="1"/>
  <c r="E792" i="15"/>
  <c r="F792" i="15" s="1"/>
  <c r="E801" i="15"/>
  <c r="F801" i="15" s="1"/>
  <c r="E805" i="15"/>
  <c r="F805" i="15" s="1"/>
  <c r="E867" i="15"/>
  <c r="F867" i="15" s="1"/>
  <c r="E1056" i="15"/>
  <c r="F1056" i="15" s="1"/>
  <c r="E1064" i="15"/>
  <c r="F1064" i="15" s="1"/>
  <c r="E1068" i="15"/>
  <c r="F1068" i="15" s="1"/>
  <c r="E1076" i="15"/>
  <c r="F1076" i="15" s="1"/>
  <c r="E1098" i="15"/>
  <c r="F1098" i="15" s="1"/>
  <c r="E1102" i="15"/>
  <c r="F1102" i="15" s="1"/>
  <c r="E1118" i="15"/>
  <c r="F1118" i="15" s="1"/>
  <c r="E1128" i="15"/>
  <c r="F1128" i="15" s="1"/>
  <c r="E1132" i="15"/>
  <c r="F1132" i="15" s="1"/>
  <c r="E1142" i="15"/>
  <c r="F1142" i="15" s="1"/>
  <c r="E1152" i="15"/>
  <c r="F1152" i="15" s="1"/>
  <c r="E1166" i="15"/>
  <c r="F1166" i="15" s="1"/>
  <c r="E1170" i="15"/>
  <c r="F1170" i="15" s="1"/>
  <c r="E1178" i="15"/>
  <c r="F1178" i="15" s="1"/>
  <c r="E1192" i="15"/>
  <c r="F1192" i="15" s="1"/>
  <c r="E1053" i="15"/>
  <c r="F1053" i="15" s="1"/>
  <c r="E1057" i="15"/>
  <c r="F1057" i="15" s="1"/>
  <c r="E1061" i="15"/>
  <c r="F1061" i="15" s="1"/>
  <c r="E1065" i="15"/>
  <c r="F1065" i="15" s="1"/>
  <c r="E1069" i="15"/>
  <c r="F1069" i="15" s="1"/>
  <c r="E1073" i="15"/>
  <c r="F1073" i="15" s="1"/>
  <c r="E1077" i="15"/>
  <c r="F1077" i="15" s="1"/>
  <c r="E1081" i="15"/>
  <c r="F1081" i="15" s="1"/>
  <c r="E1087" i="15"/>
  <c r="F1087" i="15" s="1"/>
  <c r="E1093" i="15"/>
  <c r="F1093" i="15" s="1"/>
  <c r="E1099" i="15"/>
  <c r="F1099" i="15" s="1"/>
  <c r="E1103" i="15"/>
  <c r="F1103" i="15" s="1"/>
  <c r="E1107" i="15"/>
  <c r="F1107" i="15" s="1"/>
  <c r="E1111" i="15"/>
  <c r="F1111" i="15" s="1"/>
  <c r="E1115" i="15"/>
  <c r="F1115" i="15" s="1"/>
  <c r="E1121" i="15"/>
  <c r="F1121" i="15" s="1"/>
  <c r="E1125" i="15"/>
  <c r="F1125" i="15" s="1"/>
  <c r="E1129" i="15"/>
  <c r="F1129" i="15" s="1"/>
  <c r="E1133" i="15"/>
  <c r="F1133" i="15" s="1"/>
  <c r="E1139" i="15"/>
  <c r="F1139" i="15" s="1"/>
  <c r="E1143" i="15"/>
  <c r="F1143" i="15" s="1"/>
  <c r="E1147" i="15"/>
  <c r="F1147" i="15" s="1"/>
  <c r="E1153" i="15"/>
  <c r="F1153" i="15" s="1"/>
  <c r="E1157" i="15"/>
  <c r="F1157" i="15" s="1"/>
  <c r="E1163" i="15"/>
  <c r="F1163" i="15" s="1"/>
  <c r="E1167" i="15"/>
  <c r="F1167" i="15" s="1"/>
  <c r="E1171" i="15"/>
  <c r="F1171" i="15" s="1"/>
  <c r="E1175" i="15"/>
  <c r="F1175" i="15" s="1"/>
  <c r="E1179" i="15"/>
  <c r="F1179" i="15" s="1"/>
  <c r="E1185" i="15"/>
  <c r="F1185" i="15" s="1"/>
  <c r="E1189" i="15"/>
  <c r="F1189" i="15" s="1"/>
  <c r="E1193" i="15"/>
  <c r="F1193" i="15" s="1"/>
  <c r="E1197" i="15"/>
  <c r="F1197" i="15" s="1"/>
  <c r="E1201" i="15"/>
  <c r="F1201" i="15" s="1"/>
  <c r="E1207" i="15"/>
  <c r="F1207" i="15" s="1"/>
  <c r="E1215" i="15"/>
  <c r="F1215" i="15" s="1"/>
  <c r="E1219" i="15"/>
  <c r="F1219" i="15" s="1"/>
  <c r="E1224" i="15"/>
  <c r="F1224" i="15" s="1"/>
  <c r="E1231" i="15"/>
  <c r="F1231" i="15" s="1"/>
  <c r="E1235" i="15"/>
  <c r="F1235" i="15" s="1"/>
  <c r="E1239" i="15"/>
  <c r="F1239" i="15" s="1"/>
  <c r="E1245" i="15"/>
  <c r="F1245" i="15" s="1"/>
  <c r="E1249" i="15"/>
  <c r="F1249" i="15" s="1"/>
  <c r="E106" i="15"/>
  <c r="F106" i="15" s="1"/>
  <c r="E111" i="15"/>
  <c r="F111" i="15" s="1"/>
  <c r="E107" i="15"/>
  <c r="F107" i="15" s="1"/>
  <c r="E392" i="15"/>
  <c r="F392" i="15" s="1"/>
  <c r="E399" i="15"/>
  <c r="F399" i="15" s="1"/>
  <c r="E395" i="15"/>
  <c r="F395" i="15" s="1"/>
  <c r="E449" i="15"/>
  <c r="F449" i="15" s="1"/>
  <c r="E445" i="15"/>
  <c r="F445" i="15" s="1"/>
  <c r="E452" i="15"/>
  <c r="F452" i="15" s="1"/>
  <c r="E594" i="15"/>
  <c r="F594" i="15" s="1"/>
  <c r="E610" i="15"/>
  <c r="F610" i="15" s="1"/>
  <c r="E605" i="15"/>
  <c r="F605" i="15" s="1"/>
  <c r="E637" i="15"/>
  <c r="F637" i="15" s="1"/>
  <c r="E633" i="15"/>
  <c r="F633" i="15" s="1"/>
  <c r="E629" i="15"/>
  <c r="F629" i="15" s="1"/>
  <c r="E645" i="15"/>
  <c r="F645" i="15" s="1"/>
  <c r="E641" i="15"/>
  <c r="F641" i="15" s="1"/>
  <c r="E660" i="15"/>
  <c r="F660" i="15" s="1"/>
  <c r="E654" i="15"/>
  <c r="F654" i="15" s="1"/>
  <c r="E650" i="15"/>
  <c r="F650" i="15" s="1"/>
  <c r="E669" i="15"/>
  <c r="F669" i="15" s="1"/>
  <c r="E673" i="15"/>
  <c r="F673" i="15" s="1"/>
  <c r="E675" i="15"/>
  <c r="F675" i="15" s="1"/>
  <c r="E681" i="15"/>
  <c r="F681" i="15" s="1"/>
  <c r="E710" i="15"/>
  <c r="F710" i="15" s="1"/>
  <c r="E706" i="15"/>
  <c r="F706" i="15" s="1"/>
  <c r="E714" i="15"/>
  <c r="F714" i="15" s="1"/>
  <c r="E721" i="15"/>
  <c r="F721" i="15" s="1"/>
  <c r="E738" i="15"/>
  <c r="F738" i="15" s="1"/>
  <c r="E728" i="15"/>
  <c r="F728" i="15" s="1"/>
  <c r="E740" i="15"/>
  <c r="F740" i="15" s="1"/>
  <c r="E987" i="15"/>
  <c r="F987" i="15" s="1"/>
  <c r="E983" i="15"/>
  <c r="F983" i="15" s="1"/>
  <c r="E978" i="15"/>
  <c r="F978" i="15" s="1"/>
  <c r="E974" i="15"/>
  <c r="F974" i="15" s="1"/>
  <c r="E970" i="15"/>
  <c r="F970" i="15" s="1"/>
  <c r="E966" i="15"/>
  <c r="F966" i="15" s="1"/>
  <c r="E1016" i="15"/>
  <c r="F1016" i="15" s="1"/>
  <c r="E1018" i="15"/>
  <c r="F1018" i="15" s="1"/>
  <c r="E1028" i="15"/>
  <c r="F1028" i="15" s="1"/>
  <c r="E1262" i="15"/>
  <c r="F1262" i="15" s="1"/>
  <c r="E1298" i="15"/>
  <c r="F1298" i="15" s="1"/>
  <c r="E1332" i="15"/>
  <c r="F1332" i="15" s="1"/>
  <c r="E1361" i="15"/>
  <c r="F1361" i="15" s="1"/>
  <c r="E1370" i="15"/>
  <c r="F1370" i="15" s="1"/>
  <c r="E1366" i="15"/>
  <c r="F1366" i="15" s="1"/>
  <c r="E775" i="15"/>
  <c r="F775" i="15" s="1"/>
  <c r="E790" i="15"/>
  <c r="F790" i="15" s="1"/>
  <c r="E791" i="15"/>
  <c r="F791" i="15" s="1"/>
  <c r="E802" i="15"/>
  <c r="F802" i="15" s="1"/>
  <c r="E809" i="15"/>
  <c r="F809" i="15" s="1"/>
  <c r="E1011" i="15"/>
  <c r="F1011" i="15" s="1"/>
  <c r="L17" i="5"/>
  <c r="O17" i="5" s="1"/>
  <c r="N17" i="5"/>
  <c r="K21" i="5"/>
  <c r="L21" i="5" s="1"/>
  <c r="O21" i="5" s="1"/>
  <c r="L31" i="5"/>
  <c r="O31" i="5" s="1"/>
  <c r="N31" i="5"/>
  <c r="L20" i="5"/>
  <c r="O20" i="5" s="1"/>
  <c r="N20" i="5"/>
  <c r="L36" i="5"/>
  <c r="O36" i="5" s="1"/>
  <c r="N36" i="5"/>
  <c r="N51" i="5"/>
  <c r="N24" i="5"/>
  <c r="L24" i="5"/>
  <c r="O24" i="5" s="1"/>
  <c r="N16" i="5"/>
  <c r="N11" i="5"/>
  <c r="L25" i="5"/>
  <c r="O25" i="5" s="1"/>
  <c r="N25" i="5"/>
  <c r="N37" i="5"/>
  <c r="L37" i="5"/>
  <c r="O37" i="5" s="1"/>
  <c r="L32" i="5"/>
  <c r="O32" i="5" s="1"/>
  <c r="N32" i="5"/>
  <c r="L14" i="5"/>
  <c r="O14" i="5" s="1"/>
  <c r="N14" i="5"/>
  <c r="L33" i="5"/>
  <c r="O33" i="5" s="1"/>
  <c r="N33" i="5"/>
  <c r="L30" i="5"/>
  <c r="O30" i="5" s="1"/>
  <c r="N30" i="5"/>
  <c r="L34" i="5"/>
  <c r="O34" i="5" s="1"/>
  <c r="N34" i="5"/>
  <c r="N27" i="5"/>
  <c r="L27" i="5"/>
  <c r="O27" i="5" s="1"/>
  <c r="N13" i="5"/>
  <c r="L13" i="5"/>
  <c r="O13" i="5" s="1"/>
  <c r="L28" i="5"/>
  <c r="O28" i="5" s="1"/>
  <c r="N28" i="5"/>
  <c r="N23" i="5"/>
  <c r="L18" i="5"/>
  <c r="O18" i="5" s="1"/>
  <c r="N18" i="5"/>
  <c r="D336" i="14"/>
  <c r="D337" i="14" s="1"/>
  <c r="C337" i="14"/>
  <c r="F266" i="14"/>
  <c r="F267" i="14" s="1"/>
  <c r="E267" i="14"/>
  <c r="E268" i="14" s="1"/>
  <c r="F262" i="14"/>
  <c r="F224" i="14"/>
  <c r="F225" i="14" s="1"/>
  <c r="E225" i="14"/>
  <c r="E226" i="14" s="1"/>
  <c r="F220" i="14"/>
  <c r="E351" i="16"/>
  <c r="D351" i="14"/>
  <c r="F322" i="14"/>
  <c r="F323" i="14" s="1"/>
  <c r="E323" i="14"/>
  <c r="E324" i="14" s="1"/>
  <c r="F318" i="14"/>
  <c r="F128" i="14"/>
  <c r="D404" i="14"/>
  <c r="D407" i="14" s="1"/>
  <c r="C407" i="14"/>
  <c r="D393" i="14"/>
  <c r="D344" i="14"/>
  <c r="D352" i="14" s="1"/>
  <c r="C352" i="14"/>
  <c r="F168" i="14"/>
  <c r="F169" i="14" s="1"/>
  <c r="E169" i="14"/>
  <c r="E170" i="14" s="1"/>
  <c r="F164" i="14"/>
  <c r="F170" i="14" s="1"/>
  <c r="F142" i="14"/>
  <c r="F302" i="14"/>
  <c r="E310" i="14"/>
  <c r="D364" i="14"/>
  <c r="D365" i="14" s="1"/>
  <c r="C365" i="14"/>
  <c r="F366" i="14"/>
  <c r="D196" i="14"/>
  <c r="D197" i="14" s="1"/>
  <c r="C197" i="14"/>
  <c r="D140" i="14"/>
  <c r="D141" i="14" s="1"/>
  <c r="C141" i="14"/>
  <c r="F72" i="14"/>
  <c r="F392" i="14"/>
  <c r="F393" i="14" s="1"/>
  <c r="E393" i="14"/>
  <c r="F388" i="14"/>
  <c r="E394" i="14"/>
  <c r="F372" i="14"/>
  <c r="F380" i="14" s="1"/>
  <c r="E380" i="14"/>
  <c r="C351" i="14"/>
  <c r="D274" i="14"/>
  <c r="D282" i="14" s="1"/>
  <c r="C282" i="14"/>
  <c r="D238" i="14"/>
  <c r="D239" i="14" s="1"/>
  <c r="C239" i="14"/>
  <c r="F240" i="14"/>
  <c r="D176" i="14"/>
  <c r="D184" i="14" s="1"/>
  <c r="C184" i="14"/>
  <c r="F114" i="14"/>
  <c r="D43" i="14"/>
  <c r="F44" i="14"/>
  <c r="D400" i="14"/>
  <c r="D408" i="14" s="1"/>
  <c r="C408" i="14"/>
  <c r="C338" i="14"/>
  <c r="D294" i="14"/>
  <c r="D295" i="14" s="1"/>
  <c r="C295" i="14"/>
  <c r="F296" i="14"/>
  <c r="D253" i="14"/>
  <c r="F246" i="14"/>
  <c r="F254" i="14" s="1"/>
  <c r="E254" i="14"/>
  <c r="D211" i="14"/>
  <c r="F204" i="14"/>
  <c r="F212" i="14" s="1"/>
  <c r="E212" i="14"/>
  <c r="F183" i="14"/>
  <c r="F184" i="14" s="1"/>
  <c r="D155" i="14"/>
  <c r="F148" i="14"/>
  <c r="F156" i="14" s="1"/>
  <c r="E156" i="14"/>
  <c r="F127" i="14"/>
  <c r="D99" i="14"/>
  <c r="F100" i="14"/>
  <c r="F57" i="14"/>
  <c r="F58" i="14" s="1"/>
  <c r="D29" i="14"/>
  <c r="C379" i="14"/>
  <c r="C253" i="14"/>
  <c r="C211" i="14"/>
  <c r="E183" i="14"/>
  <c r="E184" i="14" s="1"/>
  <c r="C155" i="14"/>
  <c r="E127" i="14"/>
  <c r="E128" i="14" s="1"/>
  <c r="C99" i="14"/>
  <c r="C86" i="14"/>
  <c r="E71" i="14"/>
  <c r="E72" i="14" s="1"/>
  <c r="E58" i="14"/>
  <c r="C43" i="14"/>
  <c r="C30" i="14"/>
  <c r="C128" i="14"/>
  <c r="E113" i="14"/>
  <c r="E114" i="14" s="1"/>
  <c r="E100" i="14"/>
  <c r="C85" i="14"/>
  <c r="C72" i="14"/>
  <c r="E44" i="14"/>
  <c r="C29" i="14"/>
  <c r="C16" i="14"/>
  <c r="D141" i="16"/>
  <c r="D142" i="16" s="1"/>
  <c r="D211" i="16"/>
  <c r="D212" i="16" s="1"/>
  <c r="F86" i="14" l="1"/>
  <c r="F394" i="14"/>
  <c r="F310" i="14"/>
  <c r="F268" i="14"/>
  <c r="E378" i="16"/>
  <c r="E379" i="16" s="1"/>
  <c r="F226" i="14"/>
  <c r="F30" i="14"/>
  <c r="N21" i="5"/>
  <c r="F324" i="14"/>
</calcChain>
</file>

<file path=xl/sharedStrings.xml><?xml version="1.0" encoding="utf-8"?>
<sst xmlns="http://schemas.openxmlformats.org/spreadsheetml/2006/main" count="4720" uniqueCount="1649">
  <si>
    <t>CITY OF BULAWAYO</t>
  </si>
  <si>
    <t>Proposed</t>
  </si>
  <si>
    <t xml:space="preserve">Current </t>
  </si>
  <si>
    <t>Category</t>
  </si>
  <si>
    <t>Charge</t>
  </si>
  <si>
    <t>All</t>
  </si>
  <si>
    <t>Short Connections</t>
  </si>
  <si>
    <t>Full Cost Recovery</t>
  </si>
  <si>
    <t>Long Connections</t>
  </si>
  <si>
    <t>Road Width - 10m</t>
  </si>
  <si>
    <t>Road Width - 12m</t>
  </si>
  <si>
    <t>Road Width - 15m</t>
  </si>
  <si>
    <t>Road Width - 18m</t>
  </si>
  <si>
    <t>Road Width - 20m</t>
  </si>
  <si>
    <t>Road Width - 25m</t>
  </si>
  <si>
    <t>Road Width - 30m</t>
  </si>
  <si>
    <t>Domestic Water Connection Excluding Materials</t>
  </si>
  <si>
    <t>Commercial, Industrial, Churches - Short Connections</t>
  </si>
  <si>
    <t>- (Road Widths - 10,12,15,18,20,25,30)</t>
  </si>
  <si>
    <t xml:space="preserve">Domestic Meter Tests  </t>
  </si>
  <si>
    <t>Meter  test and Installation fee</t>
  </si>
  <si>
    <t xml:space="preserve">Testing stamping and painting </t>
  </si>
  <si>
    <t>In-suite meter test</t>
  </si>
  <si>
    <t>meter reposition</t>
  </si>
  <si>
    <t>stopcock labour only</t>
  </si>
  <si>
    <t>meter box</t>
  </si>
  <si>
    <t>requested bench meter test</t>
  </si>
  <si>
    <t>Borehall application fee</t>
  </si>
  <si>
    <t>Commercial Meter Test</t>
  </si>
  <si>
    <t>Meter reposition</t>
  </si>
  <si>
    <t>Stopcock labour only</t>
  </si>
  <si>
    <t>Meter box</t>
  </si>
  <si>
    <t>Requested bench meter test</t>
  </si>
  <si>
    <t>Borehole Application Fee</t>
  </si>
  <si>
    <t>Plus transport charges</t>
  </si>
  <si>
    <t>Sewer Connection</t>
  </si>
  <si>
    <t>Sewer mains extension</t>
  </si>
  <si>
    <t>Domestic connection</t>
  </si>
  <si>
    <t>Industrial connection</t>
  </si>
  <si>
    <t>Private blockage</t>
  </si>
  <si>
    <t>sludge</t>
  </si>
  <si>
    <t>Consumer Deposit</t>
  </si>
  <si>
    <t>Reconnection Fees:</t>
  </si>
  <si>
    <t xml:space="preserve">   Tregene Flats:</t>
  </si>
  <si>
    <t xml:space="preserve">        Nos. 4, 5, 10, 11, 17 &amp; 18</t>
  </si>
  <si>
    <t>Market Rates</t>
  </si>
  <si>
    <t xml:space="preserve">        Nos. 1, 6 - 8, 12, 14 - 16, &amp; 19</t>
  </si>
  <si>
    <t xml:space="preserve">        Nos. 2, 3, &amp; 9</t>
  </si>
  <si>
    <t xml:space="preserve">   Parkhurst Flats:</t>
  </si>
  <si>
    <t xml:space="preserve">        Nos. 1 &amp; 7 &amp; 13</t>
  </si>
  <si>
    <t xml:space="preserve">        Nos. 2, 4-12, &amp; 14 - 18</t>
  </si>
  <si>
    <t xml:space="preserve">   Lyndhurst Flats:</t>
  </si>
  <si>
    <t xml:space="preserve">        Nos. 1, 4, &amp; 7</t>
  </si>
  <si>
    <t xml:space="preserve">        Nos. 2, 3, 5 - 6, 8 &amp; 9</t>
  </si>
  <si>
    <t xml:space="preserve">   Famona:</t>
  </si>
  <si>
    <t xml:space="preserve">   Howard Court:</t>
  </si>
  <si>
    <t xml:space="preserve">        Nos. 4 - 8</t>
  </si>
  <si>
    <t xml:space="preserve">   Coles Court:</t>
  </si>
  <si>
    <t xml:space="preserve">   Aisleby </t>
  </si>
  <si>
    <t>Committee Rev</t>
  </si>
  <si>
    <t xml:space="preserve">   Criterion</t>
  </si>
  <si>
    <t xml:space="preserve">   Fernhill</t>
  </si>
  <si>
    <t>(1 house)</t>
  </si>
  <si>
    <t xml:space="preserve">   Thorngrove  (1 house)</t>
  </si>
  <si>
    <t xml:space="preserve">  Centenary Park</t>
  </si>
  <si>
    <t xml:space="preserve">   City Hall Flat</t>
  </si>
  <si>
    <t xml:space="preserve">   Parkhurst Flat</t>
  </si>
  <si>
    <t>Caretaker's House (Primary Schools)</t>
  </si>
  <si>
    <t>Caretaker's House (Swimming Pools)</t>
  </si>
  <si>
    <t>Plus 14kl water and 7.5Amps Electricity</t>
  </si>
  <si>
    <t>Gertrude MacIntyre Hostel</t>
  </si>
  <si>
    <t xml:space="preserve">       - 3 Roomed House (Assistant Matron)</t>
  </si>
  <si>
    <t xml:space="preserve">  Bulawayo Municipal Compound</t>
  </si>
  <si>
    <t>(a) Within Municipal Area: Normal Hours</t>
  </si>
  <si>
    <t xml:space="preserve">      Domestic</t>
  </si>
  <si>
    <t xml:space="preserve">      Commercial</t>
  </si>
  <si>
    <t xml:space="preserve">      Institutional</t>
  </si>
  <si>
    <t>(b) Outside Municipal Area: Normal Hours</t>
  </si>
  <si>
    <t xml:space="preserve">       Institutional</t>
  </si>
  <si>
    <t xml:space="preserve">      Industrial</t>
  </si>
  <si>
    <t xml:space="preserve">      plus rate per 10/km travelled</t>
  </si>
  <si>
    <t>Administration Fees</t>
  </si>
  <si>
    <t>Lease Agreements</t>
  </si>
  <si>
    <t>Copy Account Bills</t>
  </si>
  <si>
    <t>Valuation Information</t>
  </si>
  <si>
    <t>Other(rates clearance)</t>
  </si>
  <si>
    <t>Burial  admin</t>
  </si>
  <si>
    <t>Admin fees</t>
  </si>
  <si>
    <t>Refer to Drawer:- Administration Fee</t>
  </si>
  <si>
    <t xml:space="preserve">        Half Yearly</t>
  </si>
  <si>
    <t xml:space="preserve">       Commuter Omnibus - (20+ passengers)</t>
  </si>
  <si>
    <t xml:space="preserve">       Commuter Omnibus - (8-19 passengers)</t>
  </si>
  <si>
    <t xml:space="preserve">       Outside Reg Vehicles :</t>
  </si>
  <si>
    <t>8-19 Pasengers</t>
  </si>
  <si>
    <t>20+ Passengers</t>
  </si>
  <si>
    <t xml:space="preserve">       Metered Taxis: per 6months</t>
  </si>
  <si>
    <t xml:space="preserve">       Driving Schools: per 6months</t>
  </si>
  <si>
    <t>Health Institutions</t>
  </si>
  <si>
    <t>Polyclinics</t>
  </si>
  <si>
    <t>Surgeries</t>
  </si>
  <si>
    <t>Industrial Clinic</t>
  </si>
  <si>
    <t>Pharmacies</t>
  </si>
  <si>
    <t>Medical wholesale outlet</t>
  </si>
  <si>
    <t>Polyclinic &amp; Maternity</t>
  </si>
  <si>
    <t>Hospital residential</t>
  </si>
  <si>
    <t xml:space="preserve">i  Clubs(Public)Bar </t>
  </si>
  <si>
    <t>ii  Clubs(Members Only)</t>
  </si>
  <si>
    <t xml:space="preserve">         Bar or Bottle Store</t>
  </si>
  <si>
    <t xml:space="preserve">         Beergarden</t>
  </si>
  <si>
    <t>Nightclub</t>
  </si>
  <si>
    <t xml:space="preserve">         Hotel</t>
  </si>
  <si>
    <t>Restuarant (i)   Ordinary</t>
  </si>
  <si>
    <t xml:space="preserve">                (ii)   Special</t>
  </si>
  <si>
    <t xml:space="preserve">               (iii)   Wholesale (Liquor)</t>
  </si>
  <si>
    <t>Hair Salon</t>
  </si>
  <si>
    <t>Butchery</t>
  </si>
  <si>
    <t>Solid Waste Mech Loaded</t>
  </si>
  <si>
    <t>Manually Loaded</t>
  </si>
  <si>
    <t>Initial registration</t>
  </si>
  <si>
    <t xml:space="preserve">Annula renewal </t>
  </si>
  <si>
    <t>Male unit per day</t>
  </si>
  <si>
    <t>Female unit per day</t>
  </si>
  <si>
    <t>Combination unit per day</t>
  </si>
  <si>
    <t>Fife street bath</t>
  </si>
  <si>
    <t>Fife street entry</t>
  </si>
  <si>
    <t>Hire of litter bin</t>
  </si>
  <si>
    <t>Cats &amp; dogs</t>
  </si>
  <si>
    <t>Cattle &amp; horses</t>
  </si>
  <si>
    <t>Condemned foodstuffs</t>
  </si>
  <si>
    <t xml:space="preserve">Per Square Metre </t>
  </si>
  <si>
    <t xml:space="preserve">    Bollards     each</t>
  </si>
  <si>
    <t xml:space="preserve">    Ropes     each</t>
  </si>
  <si>
    <t xml:space="preserve">    Signs     each</t>
  </si>
  <si>
    <t xml:space="preserve">    Parking Bay     each - duration</t>
  </si>
  <si>
    <t xml:space="preserve">    Ambulance Fees per patient</t>
  </si>
  <si>
    <t xml:space="preserve">    Fee per call - Outside Bulawayo </t>
  </si>
  <si>
    <t xml:space="preserve">    + Charge per kilometre</t>
  </si>
  <si>
    <t xml:space="preserve">    Ambulance on standby per hour</t>
  </si>
  <si>
    <t>Sports cover fee per hour</t>
  </si>
  <si>
    <t>Industrial Properties</t>
  </si>
  <si>
    <t xml:space="preserve">    Fire Appliance (per turnout)</t>
  </si>
  <si>
    <t xml:space="preserve">    + Per minute at scene</t>
  </si>
  <si>
    <t xml:space="preserve">    Fire Appliance (per turnout)-Outside Byo </t>
  </si>
  <si>
    <t xml:space="preserve">    + Per kilometre</t>
  </si>
  <si>
    <t xml:space="preserve">    + Cost of consumables</t>
  </si>
  <si>
    <t>Fire/special service call out (within Byo)</t>
  </si>
  <si>
    <t>Fire/special service call out( outside Byo)</t>
  </si>
  <si>
    <t>plus per kilometer</t>
  </si>
  <si>
    <t>Fire/special call (within Byo)</t>
  </si>
  <si>
    <t>Fire/special call(outside Byo)</t>
  </si>
  <si>
    <t>Fire/special turnout per hr</t>
  </si>
  <si>
    <t>Special hire hoisting of flags</t>
  </si>
  <si>
    <t>Public holidays (double normal rates)</t>
  </si>
  <si>
    <t>Special hire weddings etc</t>
  </si>
  <si>
    <t>Public holidays (double)</t>
  </si>
  <si>
    <t>Within byo</t>
  </si>
  <si>
    <t>Outside Byo</t>
  </si>
  <si>
    <t>Chief Fire officer per hr</t>
  </si>
  <si>
    <t>Divisional Fire officer per hr</t>
  </si>
  <si>
    <t>Ass Divisional fire officer per hr</t>
  </si>
  <si>
    <t>Outside byo (double normal reats</t>
  </si>
  <si>
    <t>Industrial</t>
  </si>
  <si>
    <t>Commercial</t>
  </si>
  <si>
    <t>Residential</t>
  </si>
  <si>
    <t>Caller identified</t>
  </si>
  <si>
    <t>within Byo per hr</t>
  </si>
  <si>
    <t>outside Byo per hr</t>
  </si>
  <si>
    <t xml:space="preserve">    (a) Supply &amp; fix hose couplings per end</t>
  </si>
  <si>
    <t xml:space="preserve">    (b) Hose binding &amp; testing of hoses/length</t>
  </si>
  <si>
    <t xml:space="preserve">    (c) Testing of hosereel</t>
  </si>
  <si>
    <t xml:space="preserve">    (d) Testing of Fire Extinguishers</t>
  </si>
  <si>
    <t xml:space="preserve">    (e) Recharging of Breathing Apparatus</t>
  </si>
  <si>
    <t xml:space="preserve">    (h) Salvage sheet per day</t>
  </si>
  <si>
    <t xml:space="preserve">    (i) Portable pump per hour (pumping time)</t>
  </si>
  <si>
    <t xml:space="preserve">    (j) Water delivery per load</t>
  </si>
  <si>
    <t xml:space="preserve">    (k) Fire inspection on change of occupancy</t>
  </si>
  <si>
    <t xml:space="preserve">    (l) Industrial Fire Team Training per group(20)</t>
  </si>
  <si>
    <t xml:space="preserve">                  - Group of 20 per day (Certificate)</t>
  </si>
  <si>
    <t xml:space="preserve">                  - Fire Management lecture per group</t>
  </si>
  <si>
    <t xml:space="preserve">    (m) Cost of a fire beater</t>
  </si>
  <si>
    <t xml:space="preserve">    (n) Competence test per person </t>
  </si>
  <si>
    <t xml:space="preserve">    (o) Training &amp; Competence test per person</t>
  </si>
  <si>
    <t xml:space="preserve">    '(p) Fire Risk survey (within Bulawayo)</t>
  </si>
  <si>
    <t xml:space="preserve">   (q) Fire Risk survey (outside Bulawayo) per day plus </t>
  </si>
  <si>
    <t>Vehicle per hr</t>
  </si>
  <si>
    <t xml:space="preserve">Outside Byo </t>
  </si>
  <si>
    <t>Plus per kilometer</t>
  </si>
  <si>
    <t xml:space="preserve">Fire Prevention Inspection </t>
  </si>
  <si>
    <t>Controlled burning on request</t>
  </si>
  <si>
    <t>Emergency preparedness</t>
  </si>
  <si>
    <t>Supervision of mock drills</t>
  </si>
  <si>
    <t>Submission of Fire/special service report</t>
  </si>
  <si>
    <t>Institutions /private school 50% of normal F p rates</t>
  </si>
  <si>
    <t xml:space="preserve">Full shop licence </t>
  </si>
  <si>
    <t>Trading Permit /temp licence</t>
  </si>
  <si>
    <t>Application fees</t>
  </si>
  <si>
    <t>Public building cert for cinemas</t>
  </si>
  <si>
    <t>Public building cert fro banks etc</t>
  </si>
  <si>
    <t>Penalty cinema non comp</t>
  </si>
  <si>
    <t>Penalty banks non comp</t>
  </si>
  <si>
    <t>Registration &amp; renewals</t>
  </si>
  <si>
    <t>Transfer</t>
  </si>
  <si>
    <t>Refundable deposit</t>
  </si>
  <si>
    <t>Admin fee</t>
  </si>
  <si>
    <t>Charge per poster</t>
  </si>
  <si>
    <t>Suturing</t>
  </si>
  <si>
    <t>Thorngrove Children's Ward (Non TB Patients) daily Charge</t>
  </si>
  <si>
    <t xml:space="preserve">   Adult</t>
  </si>
  <si>
    <t xml:space="preserve">  Children</t>
  </si>
  <si>
    <t>Amateur</t>
  </si>
  <si>
    <t>Professional</t>
  </si>
  <si>
    <t>Musical Shows</t>
  </si>
  <si>
    <t>Plus100% Refundable Deposit</t>
  </si>
  <si>
    <t xml:space="preserve">       per hour/part thereof</t>
  </si>
  <si>
    <t xml:space="preserve">          Use of Kitchen</t>
  </si>
  <si>
    <t xml:space="preserve">       first 3 hr period/part thereof</t>
  </si>
  <si>
    <t xml:space="preserve">       week-days</t>
  </si>
  <si>
    <t xml:space="preserve">       Sunday &amp; public holidays</t>
  </si>
  <si>
    <t xml:space="preserve">       each add hr/part therof</t>
  </si>
  <si>
    <t xml:space="preserve">            for professional hire</t>
  </si>
  <si>
    <t xml:space="preserve">        Use of refregerator for proffessional hire</t>
  </si>
  <si>
    <t>A.  CATEGORY</t>
  </si>
  <si>
    <t xml:space="preserve">    -Professional &amp; Commercial</t>
  </si>
  <si>
    <t xml:space="preserve">    Entertainments with admission charge</t>
  </si>
  <si>
    <t xml:space="preserve">    Weekdays</t>
  </si>
  <si>
    <t xml:space="preserve">    Weekends &amp; Pub Holidays</t>
  </si>
  <si>
    <t xml:space="preserve">    Amateur Entertainment:-</t>
  </si>
  <si>
    <t xml:space="preserve">    If an admission charge is made</t>
  </si>
  <si>
    <t>Study groups</t>
  </si>
  <si>
    <t xml:space="preserve">    If an admission charge is not made</t>
  </si>
  <si>
    <t>B.  CATEGORY</t>
  </si>
  <si>
    <t xml:space="preserve">    Committee room</t>
  </si>
  <si>
    <t>Weekdays</t>
  </si>
  <si>
    <t>Weekends</t>
  </si>
  <si>
    <t>Rehersal</t>
  </si>
  <si>
    <t>Rehearsals</t>
  </si>
  <si>
    <t xml:space="preserve">   (Functions other than Football)</t>
  </si>
  <si>
    <t xml:space="preserve">    Professional &amp; Commercial entertaiment</t>
  </si>
  <si>
    <t xml:space="preserve">    or 20% of gross takings which-ever is greater</t>
  </si>
  <si>
    <t>Additional Deposits Against Damage</t>
  </si>
  <si>
    <t xml:space="preserve">    Weekdays   : daylight</t>
  </si>
  <si>
    <t xml:space="preserve">               : Evening</t>
  </si>
  <si>
    <t xml:space="preserve">    Weekends &amp; : Daylight</t>
  </si>
  <si>
    <t xml:space="preserve">    Pub h/days : Evening</t>
  </si>
  <si>
    <t>Professional and Commercial Entertainment</t>
  </si>
  <si>
    <t xml:space="preserve">   : Evening</t>
  </si>
  <si>
    <t xml:space="preserve">    W/day evenings,w/ends&amp; Public holidays</t>
  </si>
  <si>
    <t xml:space="preserve">    Weekday bookings within hours</t>
  </si>
  <si>
    <t xml:space="preserve">    Rehearsal (public not admitted)  per hr or part hr</t>
  </si>
  <si>
    <t xml:space="preserve">    Public Address System(in halls only</t>
  </si>
  <si>
    <t>Inyathi Youth Centre</t>
  </si>
  <si>
    <t>Lobengula HomeCraft Centre</t>
  </si>
  <si>
    <t>All Other Centres</t>
  </si>
  <si>
    <t>Cinema Admission Charges</t>
  </si>
  <si>
    <t xml:space="preserve">    MacDonald Hall  : Adults</t>
  </si>
  <si>
    <t xml:space="preserve">       Matinee</t>
  </si>
  <si>
    <t xml:space="preserve">    All other Halls : Adults</t>
  </si>
  <si>
    <t xml:space="preserve">            includes the taking of cash collection other</t>
  </si>
  <si>
    <t xml:space="preserve">            than a collection taken during normal</t>
  </si>
  <si>
    <t xml:space="preserve">            Church services</t>
  </si>
  <si>
    <t xml:space="preserve">        2.  Rates quoted are for a maximum session</t>
  </si>
  <si>
    <t xml:space="preserve">            of four hours. A surcharge of</t>
  </si>
  <si>
    <t xml:space="preserve">            25% is payable in respect of each </t>
  </si>
  <si>
    <t xml:space="preserve">            additional hour or part thereof</t>
  </si>
  <si>
    <t xml:space="preserve">        Bulawayo &amp; Northend Pools</t>
  </si>
  <si>
    <t xml:space="preserve">                       - Adults</t>
  </si>
  <si>
    <t xml:space="preserve">                       - Children</t>
  </si>
  <si>
    <t xml:space="preserve">                       - Valuables</t>
  </si>
  <si>
    <t xml:space="preserve">        Barham Green </t>
  </si>
  <si>
    <t xml:space="preserve">   (ii) Hire Charges</t>
  </si>
  <si>
    <t xml:space="preserve">          Saturday, Sunday &amp; Public holidays</t>
  </si>
  <si>
    <t xml:space="preserve">          Mornings, afternoon or evenings</t>
  </si>
  <si>
    <t xml:space="preserve">          Friday League</t>
  </si>
  <si>
    <t xml:space="preserve">          Monday - Friday  </t>
  </si>
  <si>
    <t>Churches</t>
  </si>
  <si>
    <t>weddings</t>
  </si>
  <si>
    <t>other functions</t>
  </si>
  <si>
    <t xml:space="preserve">        Western Suburbs Swimming Pools</t>
  </si>
  <si>
    <t xml:space="preserve">            per session</t>
  </si>
  <si>
    <t xml:space="preserve">  (iii) Costume Hire - All Pools</t>
  </si>
  <si>
    <t xml:space="preserve">   (iv) Coupon Books (25 Tickets)</t>
  </si>
  <si>
    <t xml:space="preserve">        Children, Schools, Youth Clubs</t>
  </si>
  <si>
    <t>Proffessional:</t>
  </si>
  <si>
    <t>Weekdays &amp; Saturday</t>
  </si>
  <si>
    <t>9.00 a.m - 1.00 p.m</t>
  </si>
  <si>
    <t>1.00 p.m - 6.00 p.m</t>
  </si>
  <si>
    <t>6.00 p.m - midnight</t>
  </si>
  <si>
    <t>Sunday &amp; Public Holidays</t>
  </si>
  <si>
    <t xml:space="preserve">Refundable deposit fee </t>
  </si>
  <si>
    <t>Amateur/Social/Churches:</t>
  </si>
  <si>
    <t>Deposit Fee (Refundable)</t>
  </si>
  <si>
    <t>Admin Fee</t>
  </si>
  <si>
    <t xml:space="preserve"> </t>
  </si>
  <si>
    <t>Application Fee</t>
  </si>
  <si>
    <t>Renewal Fee</t>
  </si>
  <si>
    <t>Horse Riding</t>
  </si>
  <si>
    <t>Tree Inspection</t>
  </si>
  <si>
    <t>Penalty cutting with no inspection</t>
  </si>
  <si>
    <t>Sale of gumploes</t>
  </si>
  <si>
    <t>Camera Permit</t>
  </si>
  <si>
    <t>Video Permit</t>
  </si>
  <si>
    <t>Illegal soil excavation wood cutting etc</t>
  </si>
  <si>
    <t>Wheel barrow per wheel</t>
  </si>
  <si>
    <t>Illegal grazing</t>
  </si>
  <si>
    <t>Pound fees per beast/day</t>
  </si>
  <si>
    <t>Streambank cultivation</t>
  </si>
  <si>
    <t>Walking on lawn</t>
  </si>
  <si>
    <t>Illegal hair cutting</t>
  </si>
  <si>
    <t>Illegal car repair</t>
  </si>
  <si>
    <t>Illegalcycle repair</t>
  </si>
  <si>
    <t>Cycle on public roads with no licence</t>
  </si>
  <si>
    <t>Illegal car wash</t>
  </si>
  <si>
    <t>Application for service Bays</t>
  </si>
  <si>
    <t>Application for Commercial Stands</t>
  </si>
  <si>
    <t>Property Cession</t>
  </si>
  <si>
    <t>Heavy Vehicles</t>
  </si>
  <si>
    <t>Hawkers Annual</t>
  </si>
  <si>
    <t>Licence per employee</t>
  </si>
  <si>
    <t>curios including storage</t>
  </si>
  <si>
    <t>Flowers &amp; trees</t>
  </si>
  <si>
    <t xml:space="preserve">Weekend flea market per day - clothing </t>
  </si>
  <si>
    <t>Kelvin Motor spares</t>
  </si>
  <si>
    <t>Short fall (Minimum</t>
  </si>
  <si>
    <t>Site inspection</t>
  </si>
  <si>
    <t>Development Permit</t>
  </si>
  <si>
    <t>Building (no plans)</t>
  </si>
  <si>
    <t>Building inspection fee(new)</t>
  </si>
  <si>
    <t>Building line/relaxation</t>
  </si>
  <si>
    <t>Delapidated building</t>
  </si>
  <si>
    <t>Change of use plans</t>
  </si>
  <si>
    <t>Site Plan/Roof amendment Big Plans</t>
  </si>
  <si>
    <t>TPA's (map) search</t>
  </si>
  <si>
    <t>Map Requests</t>
  </si>
  <si>
    <t>Application for Subdivision &amp; Consolidation of Land</t>
  </si>
  <si>
    <t>Drainlayer's licence</t>
  </si>
  <si>
    <t>Basic Application Fee</t>
  </si>
  <si>
    <t>Next 10</t>
  </si>
  <si>
    <t>Next 15</t>
  </si>
  <si>
    <t>Additional</t>
  </si>
  <si>
    <t>Special Consent Application - change of use</t>
  </si>
  <si>
    <t xml:space="preserve">Regularisation fee </t>
  </si>
  <si>
    <t>Application Family Run business permit</t>
  </si>
  <si>
    <t>Annual fee for Family Run business permit</t>
  </si>
  <si>
    <t>Application</t>
  </si>
  <si>
    <t>Annual</t>
  </si>
  <si>
    <t>Search fees:Plan Owner</t>
  </si>
  <si>
    <t xml:space="preserve">                 :Non owner</t>
  </si>
  <si>
    <t xml:space="preserve">                 :Refundable Deposit</t>
  </si>
  <si>
    <t xml:space="preserve">                 :Penalty no plans</t>
  </si>
  <si>
    <t>Hoarding per metre on application</t>
  </si>
  <si>
    <t>Hoarding per metre/perm</t>
  </si>
  <si>
    <t>Scoffolding per day</t>
  </si>
  <si>
    <t>Application charge per sqm</t>
  </si>
  <si>
    <t>Annual fees per sqm</t>
  </si>
  <si>
    <t>Foreign</t>
  </si>
  <si>
    <t>Renkini Shops</t>
  </si>
  <si>
    <t>(Cloakroom)</t>
  </si>
  <si>
    <t>Firewood</t>
  </si>
  <si>
    <t>Carpentry</t>
  </si>
  <si>
    <t>Tailoring</t>
  </si>
  <si>
    <t>Cycle repairs</t>
  </si>
  <si>
    <t>Shoe repairs</t>
  </si>
  <si>
    <t>General Dealer</t>
  </si>
  <si>
    <t>Hair Dresser</t>
  </si>
  <si>
    <t>Eating House</t>
  </si>
  <si>
    <t>Motor repairs</t>
  </si>
  <si>
    <t xml:space="preserve">Panel Beaters </t>
  </si>
  <si>
    <t>General Dealers</t>
  </si>
  <si>
    <t>Fire wood</t>
  </si>
  <si>
    <t>Fish and Chips</t>
  </si>
  <si>
    <t>Wood Carving</t>
  </si>
  <si>
    <t>Welding</t>
  </si>
  <si>
    <t>Radio and electrical</t>
  </si>
  <si>
    <t>Hair Saloon</t>
  </si>
  <si>
    <t>Fruits and vegetables</t>
  </si>
  <si>
    <t>Electrical repairs</t>
  </si>
  <si>
    <t>Photo studio</t>
  </si>
  <si>
    <t>Hair salon</t>
  </si>
  <si>
    <t>Bookshop</t>
  </si>
  <si>
    <t xml:space="preserve">Shoe repair </t>
  </si>
  <si>
    <t>Tinsmith</t>
  </si>
  <si>
    <t>Hairdressing</t>
  </si>
  <si>
    <t>Firewood &amp; coal</t>
  </si>
  <si>
    <t>Radio &amp; Electrical</t>
  </si>
  <si>
    <t>Market Stall</t>
  </si>
  <si>
    <t>Dry cleaning agent</t>
  </si>
  <si>
    <t>Fish and chips</t>
  </si>
  <si>
    <t>Hair dresser</t>
  </si>
  <si>
    <t>Storage</t>
  </si>
  <si>
    <t>Ceramic moulding</t>
  </si>
  <si>
    <t>Typing</t>
  </si>
  <si>
    <t>Radio repairs</t>
  </si>
  <si>
    <t>T.V repairs</t>
  </si>
  <si>
    <t>Shoe repair</t>
  </si>
  <si>
    <t>Barber shop</t>
  </si>
  <si>
    <t>New &amp; Second hand clothes</t>
  </si>
  <si>
    <t>Fruits &amp; Vegetables</t>
  </si>
  <si>
    <t>Fruits and vegitables</t>
  </si>
  <si>
    <t>Dressmaking</t>
  </si>
  <si>
    <t>Shoerepairs</t>
  </si>
  <si>
    <t>Entumbane</t>
  </si>
  <si>
    <t>Lobengula</t>
  </si>
  <si>
    <t>Luveve</t>
  </si>
  <si>
    <t>Mpopoma</t>
  </si>
  <si>
    <t>Nguboyenja</t>
  </si>
  <si>
    <t>Nketa</t>
  </si>
  <si>
    <t>Nkulumane</t>
  </si>
  <si>
    <t>Pelandaba</t>
  </si>
  <si>
    <t>Various</t>
  </si>
  <si>
    <t>High Density Market Stalls</t>
  </si>
  <si>
    <t>Lot 1 of 3 A &amp; B</t>
  </si>
  <si>
    <t>Re of lot 3 A &amp; B</t>
  </si>
  <si>
    <t>All uses</t>
  </si>
  <si>
    <t>TARIFF SCHEDULE  A</t>
  </si>
  <si>
    <t>Current</t>
  </si>
  <si>
    <t xml:space="preserve">   Burombo, Sidojiwe &amp; vundu Hostels</t>
  </si>
  <si>
    <t xml:space="preserve">   Extra large room (store-room)</t>
  </si>
  <si>
    <t xml:space="preserve">   Vundu hostel</t>
  </si>
  <si>
    <t xml:space="preserve">   Gertrude MacIntyre Hostel</t>
  </si>
  <si>
    <t xml:space="preserve">   Cubicles 1 to 99</t>
  </si>
  <si>
    <t xml:space="preserve">   Cubicles 100 t0 129</t>
  </si>
  <si>
    <t xml:space="preserve">   Dormitories</t>
  </si>
  <si>
    <t xml:space="preserve">   Single rooms</t>
  </si>
  <si>
    <t xml:space="preserve">   Rooms in Annexe</t>
  </si>
  <si>
    <t xml:space="preserve">   Casual (Adult/night )</t>
  </si>
  <si>
    <t xml:space="preserve">   Casual (child/night )</t>
  </si>
  <si>
    <t xml:space="preserve">   Makokoba</t>
  </si>
  <si>
    <t xml:space="preserve">   3-roomed hse (single accomm.)</t>
  </si>
  <si>
    <t xml:space="preserve">   Shared flats (3 occupants per flat)</t>
  </si>
  <si>
    <t xml:space="preserve">   Sewerage:</t>
  </si>
  <si>
    <t xml:space="preserve">    Monthly charges per water closet:</t>
  </si>
  <si>
    <t xml:space="preserve">     Low Density:</t>
  </si>
  <si>
    <t xml:space="preserve">     Fixed Charge per w.c</t>
  </si>
  <si>
    <t>+ 70% of water consumed per kl</t>
  </si>
  <si>
    <t xml:space="preserve">               - Non-domestic per w.c.</t>
  </si>
  <si>
    <t xml:space="preserve">     Non-Rateable  - Churches:</t>
  </si>
  <si>
    <t xml:space="preserve">     Non-Rateable  - Schools:</t>
  </si>
  <si>
    <t xml:space="preserve">    Fixed Charge per w.c</t>
  </si>
  <si>
    <t xml:space="preserve">     High Density Areas:</t>
  </si>
  <si>
    <t xml:space="preserve">               - Hospitals</t>
  </si>
  <si>
    <t xml:space="preserve">Monthly tariff </t>
  </si>
  <si>
    <t>Collection per bin</t>
  </si>
  <si>
    <t>Low Density Areas:</t>
  </si>
  <si>
    <t>Catergory B - Non Domestic</t>
  </si>
  <si>
    <t>Catergory A - Commercial</t>
  </si>
  <si>
    <t>SECTION TWO</t>
  </si>
  <si>
    <t>TARIFFS LISTED BELOW ARE SUBJECT TO ADMIN FEES</t>
  </si>
  <si>
    <t>b. DOG LICENCES (To be Gazetted)</t>
  </si>
  <si>
    <t>Male Dog</t>
  </si>
  <si>
    <t>Spayed Bitch</t>
  </si>
  <si>
    <t>Unspayed Bitch</t>
  </si>
  <si>
    <t>Unspayed Bitch - With Breeder's Licence</t>
  </si>
  <si>
    <t>c. UNDERTAKERS (To be charged when law enacted)</t>
  </si>
  <si>
    <t xml:space="preserve">    Registration Fees</t>
  </si>
  <si>
    <t xml:space="preserve">    Annual Fees</t>
  </si>
  <si>
    <t>d. PRIVATE PRACTITIONERS (fee/annum)</t>
  </si>
  <si>
    <t>7.  VENDORS ASSESSMENT:</t>
  </si>
  <si>
    <t>Vendors visit:- For health</t>
  </si>
  <si>
    <t>Food Vendors Medical examination</t>
  </si>
  <si>
    <t>Administration fee</t>
  </si>
  <si>
    <t>Oral Contraceptives (Consultation Fees)</t>
  </si>
  <si>
    <t>Micronovum 3440</t>
  </si>
  <si>
    <t>Ovrette 3447</t>
  </si>
  <si>
    <t>Trinordiol 3448</t>
  </si>
  <si>
    <t>Jadelle 3462</t>
  </si>
  <si>
    <t>Norplant 3463</t>
  </si>
  <si>
    <t>b) Cash Paying Patients:</t>
  </si>
  <si>
    <t>Urine culture</t>
  </si>
  <si>
    <t>Hepatitis B</t>
  </si>
  <si>
    <t>Stool Culture</t>
  </si>
  <si>
    <t>a) Medical Aid Patients:</t>
  </si>
  <si>
    <t>Genito urinary &amp; dermatology medicines</t>
  </si>
  <si>
    <t>Acute medication - Adult/child</t>
  </si>
  <si>
    <t>Chronic medication</t>
  </si>
  <si>
    <t>PCP prophylaxis</t>
  </si>
  <si>
    <t>Diuretics, Anti-Asthmatics (Tablets), Anti-Depresant,</t>
  </si>
  <si>
    <t>Psyxchortropic drugs, Anti-Inflamatory</t>
  </si>
  <si>
    <t>Hypotensives</t>
  </si>
  <si>
    <t>Hypotensives, Anti-diabetics &amp; PJP prophylaxis (adults)</t>
  </si>
  <si>
    <t>Anti diabetics</t>
  </si>
  <si>
    <t>Salbutamol inhales</t>
  </si>
  <si>
    <t>IV fluids &amp; accessories</t>
  </si>
  <si>
    <t>EXTRA</t>
  </si>
  <si>
    <t>Analgesics</t>
  </si>
  <si>
    <t>Antibiotics (adults)</t>
  </si>
  <si>
    <t>Antibiotics (children)</t>
  </si>
  <si>
    <t>Injectable antibiotics</t>
  </si>
  <si>
    <t>Benzathine</t>
  </si>
  <si>
    <t>Syndromic management</t>
  </si>
  <si>
    <t>Antiretroviral drugs</t>
  </si>
  <si>
    <t>PJP prophylaxis (children)</t>
  </si>
  <si>
    <t>Dressings</t>
  </si>
  <si>
    <t>Removal of sutures</t>
  </si>
  <si>
    <t>Special drugs</t>
  </si>
  <si>
    <t xml:space="preserve">    A. 9 a.m to 4 p.m</t>
  </si>
  <si>
    <t xml:space="preserve">       Monday to Friday  - Inclusive</t>
  </si>
  <si>
    <t>Council Levy</t>
  </si>
  <si>
    <t>Tuition Fees  - P1 - (Per Govt Rate)</t>
  </si>
  <si>
    <t>Tuition Fees  - P2 - (Per Govt Rate)</t>
  </si>
  <si>
    <t>Textbook Levy</t>
  </si>
  <si>
    <t>Sports Levy</t>
  </si>
  <si>
    <t>Study Groups Fees</t>
  </si>
  <si>
    <t>Examination Center - Fees</t>
  </si>
  <si>
    <t xml:space="preserve">     Adults</t>
  </si>
  <si>
    <t xml:space="preserve">     Children</t>
  </si>
  <si>
    <t>TARIFF SCHEDULE  B</t>
  </si>
  <si>
    <t xml:space="preserve">Fixed </t>
  </si>
  <si>
    <t xml:space="preserve">Unit </t>
  </si>
  <si>
    <t xml:space="preserve"> XOA</t>
  </si>
  <si>
    <t>0-14kl</t>
  </si>
  <si>
    <t xml:space="preserve"> XOC</t>
  </si>
  <si>
    <t xml:space="preserve"> XOE</t>
  </si>
  <si>
    <t>XOF</t>
  </si>
  <si>
    <t xml:space="preserve">            (60% of Commercial XOA)</t>
  </si>
  <si>
    <t xml:space="preserve"> 0-200kl</t>
  </si>
  <si>
    <t>0-5kl</t>
  </si>
  <si>
    <t>VALUE BANDS</t>
  </si>
  <si>
    <t xml:space="preserve">AVERAGE </t>
  </si>
  <si>
    <t>VALUE</t>
  </si>
  <si>
    <t>ZONE</t>
  </si>
  <si>
    <t>UP TO $7 000</t>
  </si>
  <si>
    <t>HDA</t>
  </si>
  <si>
    <t>Iminyela</t>
  </si>
  <si>
    <t>HDB</t>
  </si>
  <si>
    <t>Luveve Old</t>
  </si>
  <si>
    <t>Mabutweni</t>
  </si>
  <si>
    <t>Makokoba Houses</t>
  </si>
  <si>
    <t xml:space="preserve">Barbour fields </t>
  </si>
  <si>
    <t>$7 000 - $10 000</t>
  </si>
  <si>
    <t>HDC</t>
  </si>
  <si>
    <t xml:space="preserve">Magwegwe Semi-detached </t>
  </si>
  <si>
    <t>Matshobana</t>
  </si>
  <si>
    <t xml:space="preserve">Mpopoma Houses </t>
  </si>
  <si>
    <t xml:space="preserve">Nguboyenja </t>
  </si>
  <si>
    <t>Tshabalala Houses</t>
  </si>
  <si>
    <t>$10 000 - $15 000</t>
  </si>
  <si>
    <t>HDD</t>
  </si>
  <si>
    <t>Gwabalanda</t>
  </si>
  <si>
    <t>Luveve New</t>
  </si>
  <si>
    <t>Thorngrove</t>
  </si>
  <si>
    <t>$15 000 - $20 000</t>
  </si>
  <si>
    <t>HDE</t>
  </si>
  <si>
    <t>Luveve 5</t>
  </si>
  <si>
    <t>Tshabalala Extension</t>
  </si>
  <si>
    <t>Luveve 4 (Low Density)</t>
  </si>
  <si>
    <t>$20 000 - $30 000</t>
  </si>
  <si>
    <t>HDF</t>
  </si>
  <si>
    <t xml:space="preserve">Tegela Flats </t>
  </si>
  <si>
    <t>$25 000 - $30 000</t>
  </si>
  <si>
    <t>LDG</t>
  </si>
  <si>
    <t>100 Acre Lots</t>
  </si>
  <si>
    <t>$30 000 - $40 000</t>
  </si>
  <si>
    <t>LDH</t>
  </si>
  <si>
    <t>Barham Green</t>
  </si>
  <si>
    <t>Glengarry</t>
  </si>
  <si>
    <t>Harrisvale</t>
  </si>
  <si>
    <t xml:space="preserve">Kenilworth &amp; Estates </t>
  </si>
  <si>
    <t>Kingsdale</t>
  </si>
  <si>
    <t>Lobenvale</t>
  </si>
  <si>
    <t>Mahatshula</t>
  </si>
  <si>
    <t>Neqi</t>
  </si>
  <si>
    <t>Newmansford</t>
  </si>
  <si>
    <t>Northgate</t>
  </si>
  <si>
    <t>Northlea</t>
  </si>
  <si>
    <t>Northlynne</t>
  </si>
  <si>
    <t>Orange Groove</t>
  </si>
  <si>
    <t>Paddonhurst Semi detached</t>
  </si>
  <si>
    <t>Queens Park East &amp; West</t>
  </si>
  <si>
    <t>Queensdale, The Shirt &amp; Umguza Agr. Lots</t>
  </si>
  <si>
    <t xml:space="preserve">Romney Park Semi detached </t>
  </si>
  <si>
    <t>Rowena</t>
  </si>
  <si>
    <t>Sans Souci</t>
  </si>
  <si>
    <t>Sauerstown, Sauerstown West &amp; Dawson’s Grant</t>
  </si>
  <si>
    <t>Tegela houses</t>
  </si>
  <si>
    <t>The Jungle</t>
  </si>
  <si>
    <t>Trenance, North Trenance &amp; Ericsvale</t>
  </si>
  <si>
    <t>Waterlea</t>
  </si>
  <si>
    <t>Woodville All</t>
  </si>
  <si>
    <t>Bellevue</t>
  </si>
  <si>
    <t>$35 000 - $45 000</t>
  </si>
  <si>
    <t>LDI</t>
  </si>
  <si>
    <t>Greenhill</t>
  </si>
  <si>
    <t>Hillcrest</t>
  </si>
  <si>
    <t>Kumalo North</t>
  </si>
  <si>
    <t>Malindela</t>
  </si>
  <si>
    <t>Paddonhurst Detached</t>
  </si>
  <si>
    <t>Rangemore</t>
  </si>
  <si>
    <t>Southwold</t>
  </si>
  <si>
    <t>Sunnyside</t>
  </si>
  <si>
    <t>Bulawayo North</t>
  </si>
  <si>
    <t>$40 000 - $50 000</t>
  </si>
  <si>
    <t>LDJ</t>
  </si>
  <si>
    <t>Glenville, Upper Glenville &amp; Astonia</t>
  </si>
  <si>
    <t>Norwood Township</t>
  </si>
  <si>
    <t>$40 000 -$50 000</t>
  </si>
  <si>
    <t>Richmond &amp; Helenvale</t>
  </si>
  <si>
    <t>Romney Park detached</t>
  </si>
  <si>
    <t>Waterford</t>
  </si>
  <si>
    <t>Windsor Park</t>
  </si>
  <si>
    <t>Montrose</t>
  </si>
  <si>
    <t>$45 000 - $55 000</t>
  </si>
  <si>
    <t>LDK</t>
  </si>
  <si>
    <t>Douglasdale</t>
  </si>
  <si>
    <t>$50 000 - $60 000</t>
  </si>
  <si>
    <t>LDL</t>
  </si>
  <si>
    <t>Intini</t>
  </si>
  <si>
    <t>Munda</t>
  </si>
  <si>
    <t>Ntabamoya</t>
  </si>
  <si>
    <t>Southdale</t>
  </si>
  <si>
    <t>Manningdale</t>
  </si>
  <si>
    <t>$55 000 – 65 000</t>
  </si>
  <si>
    <t>LDM</t>
  </si>
  <si>
    <t>Newton  &amp; Newton West</t>
  </si>
  <si>
    <t>Roslyn</t>
  </si>
  <si>
    <t>$55 000 - $65 000</t>
  </si>
  <si>
    <t>Buena Vista</t>
  </si>
  <si>
    <t>$60 000 - $70 000</t>
  </si>
  <si>
    <t>LDN</t>
  </si>
  <si>
    <t>Dlamini township</t>
  </si>
  <si>
    <t>Glencoe</t>
  </si>
  <si>
    <t>Hillside west</t>
  </si>
  <si>
    <t>Morningside</t>
  </si>
  <si>
    <t>Parklands</t>
  </si>
  <si>
    <t>Riverside All</t>
  </si>
  <si>
    <t>Willsgrove</t>
  </si>
  <si>
    <t>Willsgrove Park</t>
  </si>
  <si>
    <t>Highmount</t>
  </si>
  <si>
    <t>$65 000 - $75 000</t>
  </si>
  <si>
    <t>LDO</t>
  </si>
  <si>
    <t>Lochview</t>
  </si>
  <si>
    <t>$60 000 - $80 000</t>
  </si>
  <si>
    <t>Marvel</t>
  </si>
  <si>
    <t>Matsheumhlope Lots</t>
  </si>
  <si>
    <t>Selborne Park</t>
  </si>
  <si>
    <t>Sunninghill</t>
  </si>
  <si>
    <t>Barton Grange</t>
  </si>
  <si>
    <t>$70 000 - $80 000</t>
  </si>
  <si>
    <t>LDP</t>
  </si>
  <si>
    <t>Eloana</t>
  </si>
  <si>
    <t>Fourwinds</t>
  </si>
  <si>
    <t>Granite Park</t>
  </si>
  <si>
    <t>$70 000 -$80 000</t>
  </si>
  <si>
    <t>Hillside</t>
  </si>
  <si>
    <t>Hillside South</t>
  </si>
  <si>
    <t>Ilanda</t>
  </si>
  <si>
    <t>Fortunes Gate</t>
  </si>
  <si>
    <t>$80 000 - $100 000</t>
  </si>
  <si>
    <t>LDQ</t>
  </si>
  <si>
    <t>Matsheumhlope Farms</t>
  </si>
  <si>
    <t>Mqabuko Heights</t>
  </si>
  <si>
    <t>Suburbs All</t>
  </si>
  <si>
    <t>Whitecains</t>
  </si>
  <si>
    <t>Whitestone</t>
  </si>
  <si>
    <t>Kumalo</t>
  </si>
  <si>
    <t>$90 000 - $110 000</t>
  </si>
  <si>
    <t>LDR</t>
  </si>
  <si>
    <t>Woodlands</t>
  </si>
  <si>
    <t>Burnside</t>
  </si>
  <si>
    <t>$100 000 - $130 000</t>
  </si>
  <si>
    <t>LDS</t>
  </si>
  <si>
    <t>Carleon</t>
  </si>
  <si>
    <t xml:space="preserve">High Density Areas  </t>
  </si>
  <si>
    <t>City Centre</t>
  </si>
  <si>
    <t>Improvements</t>
  </si>
  <si>
    <t>Industrial and other Commercial</t>
  </si>
  <si>
    <t>Land up to US$ 40000</t>
  </si>
  <si>
    <t>Land above US$ 40000</t>
  </si>
  <si>
    <t>Value</t>
  </si>
  <si>
    <t xml:space="preserve">Land  </t>
  </si>
  <si>
    <t>Flats – High Density ( Townships)</t>
  </si>
  <si>
    <t>0-30</t>
  </si>
  <si>
    <t>31-100</t>
  </si>
  <si>
    <t>101-250</t>
  </si>
  <si>
    <t>251-500</t>
  </si>
  <si>
    <t>501-1000</t>
  </si>
  <si>
    <t>1001-2000</t>
  </si>
  <si>
    <t>2001-4000</t>
  </si>
  <si>
    <t>4000 and above</t>
  </si>
  <si>
    <t xml:space="preserve">CBD Residential </t>
  </si>
  <si>
    <t>Kumalo 2500 to 3500</t>
  </si>
  <si>
    <t xml:space="preserve">lodges </t>
  </si>
  <si>
    <t>Barbourfields outside grounds training session/hour</t>
  </si>
  <si>
    <t>Weekday</t>
  </si>
  <si>
    <t>Weekday (Professional)</t>
  </si>
  <si>
    <t>Weekday evening professional</t>
  </si>
  <si>
    <t>Weekday Professional</t>
  </si>
  <si>
    <t>Application for Industrial Bays</t>
  </si>
  <si>
    <t>DEPARTMENT</t>
  </si>
  <si>
    <t>Engineering</t>
  </si>
  <si>
    <t>FINANCE</t>
  </si>
  <si>
    <t>Domestic</t>
  </si>
  <si>
    <t>industry</t>
  </si>
  <si>
    <t>SHOP AREAS</t>
  </si>
  <si>
    <t>Up to 250</t>
  </si>
  <si>
    <t>WHOLESALE ANNUAL LICENCE FEES</t>
  </si>
  <si>
    <t>WHOLESALE TEMP/TRADING PERMIT</t>
  </si>
  <si>
    <t>WHOLESALE TRANSFER/ADDITIONAL CLASSES</t>
  </si>
  <si>
    <t>WHOLESALE CHANGE OF MANAGER / TRADING NAME</t>
  </si>
  <si>
    <t>ALL SHOPS</t>
  </si>
  <si>
    <t>ALL WHOLSALERS</t>
  </si>
  <si>
    <t>Non-Zimbabweans pay 50% more on all fees</t>
  </si>
  <si>
    <t>Children 0-4 years</t>
  </si>
  <si>
    <t>Children 0-4 years (Illness)</t>
  </si>
  <si>
    <t>Children 5-12 years (Illness)</t>
  </si>
  <si>
    <t>Children 5-12 years (Illness) seen by CMO</t>
  </si>
  <si>
    <t>Adults</t>
  </si>
  <si>
    <t>Adults 13 - 64 years (Illness) seen by CMO</t>
  </si>
  <si>
    <t xml:space="preserve">Above 65 years </t>
  </si>
  <si>
    <t>Maternity fee including ward fees first 24 hrs</t>
  </si>
  <si>
    <t>Ward Fee/day</t>
  </si>
  <si>
    <t>MEDICAL AID</t>
  </si>
  <si>
    <t>Other drugs, consumables per consumption charged separately</t>
  </si>
  <si>
    <t>Consultation - Adults</t>
  </si>
  <si>
    <t>Consultation - Children</t>
  </si>
  <si>
    <t>Extraction - Adults</t>
  </si>
  <si>
    <t>Extraction - Children</t>
  </si>
  <si>
    <t>Extra tooth extraction</t>
  </si>
  <si>
    <t>Scale and Polish</t>
  </si>
  <si>
    <t>Treatment of Septic socket (per antibiotic)</t>
  </si>
  <si>
    <t>Amalgam Filling</t>
  </si>
  <si>
    <t>Each composite filling</t>
  </si>
  <si>
    <t>Extra tooth filling</t>
  </si>
  <si>
    <t>Each pin</t>
  </si>
  <si>
    <t>Cash paying patients</t>
  </si>
  <si>
    <t>Consultation by Reg Gen Nurse Initial (Pap Smear incl)</t>
  </si>
  <si>
    <t>Subsequent visit</t>
  </si>
  <si>
    <t>Insertion of IUCD by Registered General Nurse</t>
  </si>
  <si>
    <t>Insertion of Hormonal Implant 3407</t>
  </si>
  <si>
    <t>Removal of Hormonal Implant 3407</t>
  </si>
  <si>
    <t>Tubal  Ligation - Minilaparotomy 3416</t>
  </si>
  <si>
    <t>Lo Femenal 3441</t>
  </si>
  <si>
    <t>Femenal</t>
  </si>
  <si>
    <t>Other Constraceptives Devices</t>
  </si>
  <si>
    <t>Depo Provera per vial 3446</t>
  </si>
  <si>
    <t>Full Blood Count (FBC)</t>
  </si>
  <si>
    <t>Liver Function Test (LFTs)</t>
  </si>
  <si>
    <t>Urea and Electrolytes (U&amp;Es)</t>
  </si>
  <si>
    <t>Creatinine</t>
  </si>
  <si>
    <t>CD4 Count</t>
  </si>
  <si>
    <t>Direct Sputum Microscopy (DSM)</t>
  </si>
  <si>
    <t>Malaria Blood Slide</t>
  </si>
  <si>
    <t>Random Blood Sugar Test</t>
  </si>
  <si>
    <t>urine Test</t>
  </si>
  <si>
    <t>Pyridoxine 25mg (month's course)</t>
  </si>
  <si>
    <t>Laboratory Test Fees: (See attached quotations)</t>
  </si>
  <si>
    <t>Urine Microscopy</t>
  </si>
  <si>
    <t>RPR</t>
  </si>
  <si>
    <t>CD4 Count (Donor Funded Free)</t>
  </si>
  <si>
    <t>HIV Test for VCT</t>
  </si>
  <si>
    <t>Pregnancy Test</t>
  </si>
  <si>
    <t>Sputum - AAFB</t>
  </si>
  <si>
    <t>Blood Slide - Malaria parasite slide)</t>
  </si>
  <si>
    <t>U &amp; Es, FBC, RF, TPHA, Blood Sugar</t>
  </si>
  <si>
    <t>LFTs</t>
  </si>
  <si>
    <t>Pus Swabs</t>
  </si>
  <si>
    <t>Pap Smear</t>
  </si>
  <si>
    <t>Stool Routine</t>
  </si>
  <si>
    <t>High Vaginal Swab</t>
  </si>
  <si>
    <t>Vaccines - handling fee</t>
  </si>
  <si>
    <t>X-Ray Fees</t>
  </si>
  <si>
    <t>X-Ray requested externally</t>
  </si>
  <si>
    <t>Search fees all patients (Add VAT)</t>
  </si>
  <si>
    <t>Issue of Child Health Cards</t>
  </si>
  <si>
    <t>Reproductive Health / Family Planning</t>
  </si>
  <si>
    <t>Course fee:  all participants</t>
  </si>
  <si>
    <t>STI Course fee all participants</t>
  </si>
  <si>
    <t>All Clinics</t>
  </si>
  <si>
    <t>Analgesics and Anti-Inflammatory medicines</t>
  </si>
  <si>
    <t>Anti-Depresents and Psychotropic medicines</t>
  </si>
  <si>
    <t>Anti-Asthma tablets</t>
  </si>
  <si>
    <t>Salbutamol and Beclomethasone inhalers</t>
  </si>
  <si>
    <t>Anti-Diabetics</t>
  </si>
  <si>
    <t>Anti-Hypertensive: Hydrochlorthiazile</t>
  </si>
  <si>
    <t>Other</t>
  </si>
  <si>
    <t>Oral Antibiotics (Children)</t>
  </si>
  <si>
    <t>Oral Antibiotics (Adults): General</t>
  </si>
  <si>
    <t xml:space="preserve">             Erythromycin</t>
  </si>
  <si>
    <t xml:space="preserve">       Cloxacillin</t>
  </si>
  <si>
    <t xml:space="preserve">           Clindamycin</t>
  </si>
  <si>
    <t>Injectable Antibiotics</t>
  </si>
  <si>
    <t>STI Syndromic Management</t>
  </si>
  <si>
    <t>Dressings per 5 day course</t>
  </si>
  <si>
    <t>Removal of Sutures</t>
  </si>
  <si>
    <t>Antirabies vaccine (per vial)</t>
  </si>
  <si>
    <t>Pyridoxine 25 mg (month's supply)</t>
  </si>
  <si>
    <t xml:space="preserve">I.V Fluids: Normal Saline </t>
  </si>
  <si>
    <t>Dextrose 5%</t>
  </si>
  <si>
    <t>Ringer's Lactate</t>
  </si>
  <si>
    <t>Glucose Test</t>
  </si>
  <si>
    <t>Urine Test</t>
  </si>
  <si>
    <t>Thorngrove Hospital - Consumables Charges</t>
  </si>
  <si>
    <t>Injectables Strength</t>
  </si>
  <si>
    <t>Benzyl Penicillin - 5 mega units</t>
  </si>
  <si>
    <t>Ampicillin - 500 mg</t>
  </si>
  <si>
    <t>Gentamicin - 80 mg</t>
  </si>
  <si>
    <t>Chloramphenicol - 1 g</t>
  </si>
  <si>
    <t>Procaine Penicillin - 3 g</t>
  </si>
  <si>
    <t>Ceftriaxone - 1 g</t>
  </si>
  <si>
    <t>chargeable.</t>
  </si>
  <si>
    <t>determined from Natpharm.</t>
  </si>
  <si>
    <t xml:space="preserve">Any other patients paying for vaccine should be at cost </t>
  </si>
  <si>
    <t>*NB:  Full cost recovery for antirabies vaccine is to owner of unvaccinated dog.</t>
  </si>
  <si>
    <t>MONDAY TO FRIDAY</t>
  </si>
  <si>
    <t xml:space="preserve">ADULT </t>
  </si>
  <si>
    <t>ADULT</t>
  </si>
  <si>
    <t>CASKET</t>
  </si>
  <si>
    <t>Registration Certificates</t>
  </si>
  <si>
    <t>Private Colleges/crèche/nursery sch.</t>
  </si>
  <si>
    <t>Industrial clinic</t>
  </si>
  <si>
    <t>Medical Wholesale outlet</t>
  </si>
  <si>
    <t>Polyclinic &amp; maternity</t>
  </si>
  <si>
    <t>Hospital</t>
  </si>
  <si>
    <t>Clubs(Public)</t>
  </si>
  <si>
    <t>Clubs(Members only)</t>
  </si>
  <si>
    <t>Bottle store</t>
  </si>
  <si>
    <t>Beergarden</t>
  </si>
  <si>
    <t>Hotel</t>
  </si>
  <si>
    <t>Restaurant (Ordinary)</t>
  </si>
  <si>
    <t>Restaurant (Special)</t>
  </si>
  <si>
    <t>Liquor Wholesale</t>
  </si>
  <si>
    <t>Food Cart</t>
  </si>
  <si>
    <t>ADULT STANDARD</t>
  </si>
  <si>
    <t>CHILD UNDER 12YEARS</t>
  </si>
  <si>
    <t>STILL BIRTH</t>
  </si>
  <si>
    <t>Public Holidays and Sundays</t>
  </si>
  <si>
    <t>Saturdays</t>
  </si>
  <si>
    <t>STILL BORN</t>
  </si>
  <si>
    <t>ATHLONE 0485/WEST PARK 0490/50346</t>
  </si>
  <si>
    <t>CHILD UNDER 12 YEARS</t>
  </si>
  <si>
    <t>Non residents - Public Holidays and Sundays (50%)</t>
  </si>
  <si>
    <t>CHIILD UNDER 12 YEARS</t>
  </si>
  <si>
    <t>HYDE PARK 0488/ LUVEVE 0487/LADY STANLEY 0489/50346</t>
  </si>
  <si>
    <t>EXHUMATION           Reburial</t>
  </si>
  <si>
    <t>Lady Stanley,West Park&amp; Athlone</t>
  </si>
  <si>
    <t>Luveve&amp;Hyde Park</t>
  </si>
  <si>
    <t>Second interment Same as first Interment</t>
  </si>
  <si>
    <t>Burial of Ashes</t>
  </si>
  <si>
    <t>Doctor's signature (0044/50449)</t>
  </si>
  <si>
    <t>Doctor's signature (outsiders)</t>
  </si>
  <si>
    <t>Lawn border</t>
  </si>
  <si>
    <t xml:space="preserve">Lawn </t>
  </si>
  <si>
    <t>Search fee</t>
  </si>
  <si>
    <t>CHILD (2-16YEARS)</t>
  </si>
  <si>
    <t>STILL BORN AND CHILD UNDER 2 YEARS</t>
  </si>
  <si>
    <t>CERTIFIED PAUPER</t>
  </si>
  <si>
    <t>NON RESIDENTS</t>
  </si>
  <si>
    <t>Saturdays (50%)</t>
  </si>
  <si>
    <t>above 5-14kl</t>
  </si>
  <si>
    <t>above 14-25kl</t>
  </si>
  <si>
    <t>Area covered m2</t>
  </si>
  <si>
    <t>A.Premises Registration Fees</t>
  </si>
  <si>
    <t>B.Liquor Outlets:New &amp; Annual Renewal</t>
  </si>
  <si>
    <t>ALL</t>
  </si>
  <si>
    <t xml:space="preserve">   Ncema - (6 houses)</t>
  </si>
  <si>
    <t xml:space="preserve">   Khami -(1 house)</t>
  </si>
  <si>
    <t xml:space="preserve">   Tuli Hill - (1 house)</t>
  </si>
  <si>
    <t xml:space="preserve">   Famona - (1 house)</t>
  </si>
  <si>
    <t>MINING ROYALTIES</t>
  </si>
  <si>
    <t xml:space="preserve">Park other than in white boundary lines </t>
  </si>
  <si>
    <t>Full  cost recovery</t>
  </si>
  <si>
    <t>Park over lines of parking bays</t>
  </si>
  <si>
    <t>Park M/V in taxi, cyles bays etc</t>
  </si>
  <si>
    <t>Park taxi-cab other than in prescibed bay</t>
  </si>
  <si>
    <t>Park M/V for the pur[pose of loading passengers</t>
  </si>
  <si>
    <t>Passenger board M/V from undesignated place</t>
  </si>
  <si>
    <t>Operate commutter omnibus from undesignated place</t>
  </si>
  <si>
    <t>Enter/leave commutter omnibus or bus whilst in motion</t>
  </si>
  <si>
    <t xml:space="preserve">Park motor cycle, handcart or bicycle other than in prescribed place </t>
  </si>
  <si>
    <t>Park M/V more than prescribed period</t>
  </si>
  <si>
    <t>Failure to display a prepaid parking disc</t>
  </si>
  <si>
    <t>Park vehicle other than M/V in a prepaid parking bay</t>
  </si>
  <si>
    <t>Display a disc belonging to another vehicle</t>
  </si>
  <si>
    <t>Display a disc outside windscreen</t>
  </si>
  <si>
    <t>Park in front of a drive way</t>
  </si>
  <si>
    <t>Failure to display a valid licence disc</t>
  </si>
  <si>
    <t>Display a vehicle licence disc issued to a different vehicle</t>
  </si>
  <si>
    <t>Park in a NO Parking</t>
  </si>
  <si>
    <t>Park other  than 7,5 metres from a corner</t>
  </si>
  <si>
    <t>Park motor cycle less than 4m from a corner</t>
  </si>
  <si>
    <t>Park more than 45 minutes in a service lane</t>
  </si>
  <si>
    <t xml:space="preserve">Failure to comply with directional signs </t>
  </si>
  <si>
    <t>Park on a pavement</t>
  </si>
  <si>
    <t>Park, push hand cart/ drive motor vehicle upon a pavement</t>
  </si>
  <si>
    <t>Park, drive upon or across a carriage way</t>
  </si>
  <si>
    <t>Park vehicle carrying inflammables in a built up area</t>
  </si>
  <si>
    <t>Ddeliver/load inflammables without Fire Brigade authority</t>
  </si>
  <si>
    <t>Park heavy duty vehicles in residential areas</t>
  </si>
  <si>
    <t>Park in reserved parking places</t>
  </si>
  <si>
    <t>Park other than extreme left of the road</t>
  </si>
  <si>
    <t>Park other than in marked parking bays</t>
  </si>
  <si>
    <t>load/unload outside loading zone</t>
  </si>
  <si>
    <t>Repair, oil, grease or wash M/V causing dirty/nuisance</t>
  </si>
  <si>
    <t>Reverse out of single banked centre parking</t>
  </si>
  <si>
    <t>Drive through centre parking without stopping</t>
  </si>
  <si>
    <t>Commutter omnibus use an unauthorised route</t>
  </si>
  <si>
    <t>Bus enter route with passengers using wrong route</t>
  </si>
  <si>
    <t>Commutter omnibus ply route contrary to its route</t>
  </si>
  <si>
    <t>Commutter omnibus divert route</t>
  </si>
  <si>
    <t>Failure to provide refuse receptacle</t>
  </si>
  <si>
    <t>Throw litter out of vehicle</t>
  </si>
  <si>
    <t>9 tone drive through CBD</t>
  </si>
  <si>
    <t>Overnight parking in the CBD</t>
  </si>
  <si>
    <t>Prevent passenger from engaging other taxis</t>
  </si>
  <si>
    <t>Taxi plynig for hire other than in a designated place</t>
  </si>
  <si>
    <t>Drive a taxi cab without a taxi badge</t>
  </si>
  <si>
    <t>Failure to display tarrif of fares</t>
  </si>
  <si>
    <t>Advertise tarrif of fares high than prescribed</t>
  </si>
  <si>
    <t>Allow driver to drive a taxi cab without taxi badge</t>
  </si>
  <si>
    <t>Demand fare higher than prescribed</t>
  </si>
  <si>
    <t>Failure to renew taxi licence</t>
  </si>
  <si>
    <t>Cyclists ride other than in a single file</t>
  </si>
  <si>
    <t>Ride other than in a cycle track</t>
  </si>
  <si>
    <t>Failure to produce handcart/cycle licence</t>
  </si>
  <si>
    <t>Failure to operate along designated route</t>
  </si>
  <si>
    <t>Failure to produce a valid route authority</t>
  </si>
  <si>
    <t>Failure to produce Operators licences</t>
  </si>
  <si>
    <t>Taxi cab fail to produce route route authority</t>
  </si>
  <si>
    <t>Taxi company fail to produce Operators Licence</t>
  </si>
  <si>
    <t>Failure to display certificate of fitness</t>
  </si>
  <si>
    <t>Enter terminus without route authority</t>
  </si>
  <si>
    <t>Park bus in a bay not designated for the route</t>
  </si>
  <si>
    <t>Park bus to cause obstruction in a terminus</t>
  </si>
  <si>
    <t>Park bus overnight in a terminus</t>
  </si>
  <si>
    <t>Failure to display destination board</t>
  </si>
  <si>
    <t>Park bus more than 1 hour in a terminus</t>
  </si>
  <si>
    <t>Load/ offload passengers outside terminus</t>
  </si>
  <si>
    <t>Wash/ clean commutter omnibus in terminus</t>
  </si>
  <si>
    <t xml:space="preserve">Repair commutter omnibus in terminus </t>
  </si>
  <si>
    <t>Repair, oil bus in terminus</t>
  </si>
  <si>
    <t>Bus fail to stick to tome table</t>
  </si>
  <si>
    <t>Park any vehicle other than public service vehicle in terminus</t>
  </si>
  <si>
    <t>Failure to pay terminus entry fees</t>
  </si>
  <si>
    <t>Public service vehicle refuels with passengers on board</t>
  </si>
  <si>
    <t>Display billboard/ advertise without authority</t>
  </si>
  <si>
    <t>Display goods on sale on pavement</t>
  </si>
  <si>
    <t>Display vehicle on sale in parking bays</t>
  </si>
  <si>
    <t>Obstruct emergency vehicle</t>
  </si>
  <si>
    <t>CLAMPING:</t>
  </si>
  <si>
    <t>Prescribed fines - Light Vehicle</t>
  </si>
  <si>
    <t>Charge per 30 minutes per parking bay - road closure</t>
  </si>
  <si>
    <t>Charge per one hour per parking bay - road closure</t>
  </si>
  <si>
    <t>Charge per two hours per parking  bay- road closure</t>
  </si>
  <si>
    <t>Pre- Paid  Parking Booklet - 30 minutes</t>
  </si>
  <si>
    <t>Pre- Paid  Parking Booklet - 1 hour</t>
  </si>
  <si>
    <t>Pre- Paid  Parking Booklet- 2 hours</t>
  </si>
  <si>
    <t>Quaterly parking disk - 4 Months</t>
  </si>
  <si>
    <t>Booking Fee</t>
  </si>
  <si>
    <t>Original</t>
  </si>
  <si>
    <t>Renewal</t>
  </si>
  <si>
    <t>Lost Badge</t>
  </si>
  <si>
    <t>A.Commercial Properties</t>
  </si>
  <si>
    <t>B.Residential Areas and Vehicle Fires</t>
  </si>
  <si>
    <t>C.Hydraulic Platform</t>
  </si>
  <si>
    <t>D.Turntable Ladder</t>
  </si>
  <si>
    <t>E.Fire Appliances on Standby</t>
  </si>
  <si>
    <t>F.Command Vehicle</t>
  </si>
  <si>
    <t>G.Fire Out on Arrival (per appliance)</t>
  </si>
  <si>
    <t>H.False Alarms(Good Intent/Electrical)</t>
  </si>
  <si>
    <t>I.False Alarm (malicious)</t>
  </si>
  <si>
    <t>J.Fire investigation (on request)</t>
  </si>
  <si>
    <t>K.Other Fire Service Charges</t>
  </si>
  <si>
    <t>L.Light Recovery</t>
  </si>
  <si>
    <t>Full cost recovery</t>
  </si>
  <si>
    <t>Various-  Rent</t>
  </si>
  <si>
    <t>Various-  Dev permit fees</t>
  </si>
  <si>
    <t>Valuation Certificate (Other per property)</t>
  </si>
  <si>
    <t>Valuation Certificate (Deceased Estates per property)</t>
  </si>
  <si>
    <t>Post natal visit(not booked at clinic) per visit</t>
  </si>
  <si>
    <t>Penalty for late renewal - 50%</t>
  </si>
  <si>
    <t>Annual registration - 1 ton</t>
  </si>
  <si>
    <t>C. Amateur Entertainment:-</t>
  </si>
  <si>
    <t>D. Weekdays Churches and meetings</t>
  </si>
  <si>
    <t>E. Hire of Halls for Wedding Receptions:</t>
  </si>
  <si>
    <t>Barbourfileds - training session/hour</t>
  </si>
  <si>
    <t>Njube - training session/hour</t>
  </si>
  <si>
    <t>B. Entertainment</t>
  </si>
  <si>
    <t>C. Barbourfields:</t>
  </si>
  <si>
    <t>D. Luveve &amp; White City Stadium:</t>
  </si>
  <si>
    <t>E. Hire of Training Grounds:</t>
  </si>
  <si>
    <t xml:space="preserve">    Barbourfileds - </t>
  </si>
  <si>
    <t xml:space="preserve">    Luveve &amp; White City Stadium  - 3hr session</t>
  </si>
  <si>
    <t xml:space="preserve">    Njube - 3hr training sessions</t>
  </si>
  <si>
    <t>F. White City Arena &amp; Stanley Square:</t>
  </si>
  <si>
    <t>G. AMPHITHEATRE</t>
  </si>
  <si>
    <t xml:space="preserve">H. White City Youth Arena, Pumula &amp;Tshabalala  </t>
  </si>
  <si>
    <t>Open Air Isalukazi , Centre &amp; Youth Venture Camp:</t>
  </si>
  <si>
    <t xml:space="preserve">   Committee Rooms</t>
  </si>
  <si>
    <t>NOTES:-  1. The term "Admission Charges"</t>
  </si>
  <si>
    <t xml:space="preserve">                       - Adults - - Adults Lunch time</t>
  </si>
  <si>
    <t xml:space="preserve">                       - Lunchtime -    - Children</t>
  </si>
  <si>
    <t>Monday - Friday  Mornings, afternoon evenings</t>
  </si>
  <si>
    <t>Vending @ shopping centres/month city wide</t>
  </si>
  <si>
    <t>A. MAKOKOBA AREA - m2</t>
  </si>
  <si>
    <t>B. MZILIKAZI AREA</t>
  </si>
  <si>
    <t>C. BARBOURFIELDS AREA</t>
  </si>
  <si>
    <t>D. NGUBOYENJA</t>
  </si>
  <si>
    <t>E. NJUBE AREA</t>
  </si>
  <si>
    <t>F. MABUTWENI AREA</t>
  </si>
  <si>
    <t>G. IMINYELA AREA</t>
  </si>
  <si>
    <t>H. MPOPOMA AREA</t>
  </si>
  <si>
    <t>I. PELANDABA SHOPS</t>
  </si>
  <si>
    <t>J. ENTUMBANE AREA</t>
  </si>
  <si>
    <t>K. TSHABALALA</t>
  </si>
  <si>
    <t>L. LUVEVE</t>
  </si>
  <si>
    <t>M. Housing Office Leases</t>
  </si>
  <si>
    <t>N. B/Fields Stadium Shops</t>
  </si>
  <si>
    <t>O. WATER WORKS GRANT LEASES</t>
  </si>
  <si>
    <t xml:space="preserve"> STADIA, THEATRES &amp; COMMITTEE ROOMS: </t>
  </si>
  <si>
    <t>Commercial, Industrial, Churches - Long Connections Excluding Materials</t>
  </si>
  <si>
    <t>Fees Paid Termly</t>
  </si>
  <si>
    <t>NOTATION</t>
  </si>
  <si>
    <t>POTABLE WATER</t>
  </si>
  <si>
    <t>WASTE WATER</t>
  </si>
  <si>
    <t>OTHER</t>
  </si>
  <si>
    <t>A</t>
  </si>
  <si>
    <t>PHYSICAL  TESTS</t>
  </si>
  <si>
    <t>Colour</t>
  </si>
  <si>
    <t>HU</t>
  </si>
  <si>
    <t>Conductivity</t>
  </si>
  <si>
    <t>mS/m</t>
  </si>
  <si>
    <t>Jar Test</t>
  </si>
  <si>
    <t>JT</t>
  </si>
  <si>
    <t>pH</t>
  </si>
  <si>
    <t>Settleable Solids</t>
  </si>
  <si>
    <t>Sett</t>
  </si>
  <si>
    <t>Suspended Solids</t>
  </si>
  <si>
    <t>SS</t>
  </si>
  <si>
    <t>Total Dissolved solids (Conductimetric)</t>
  </si>
  <si>
    <t>TDS</t>
  </si>
  <si>
    <t>Turbidity</t>
  </si>
  <si>
    <t>NTU</t>
  </si>
  <si>
    <t>B</t>
  </si>
  <si>
    <t>MACRO/MICROCHEMICAL TESTS</t>
  </si>
  <si>
    <t>Alkalinity (O&amp;P)</t>
  </si>
  <si>
    <t>Aluminium</t>
  </si>
  <si>
    <t>Al</t>
  </si>
  <si>
    <t>Ammonia</t>
  </si>
  <si>
    <t>N</t>
  </si>
  <si>
    <t>Arsenic</t>
  </si>
  <si>
    <t xml:space="preserve">As </t>
  </si>
  <si>
    <t>Ash</t>
  </si>
  <si>
    <t>Biochemical Oxygen Demand</t>
  </si>
  <si>
    <t>BOD</t>
  </si>
  <si>
    <t>Cadmium</t>
  </si>
  <si>
    <t>Cd</t>
  </si>
  <si>
    <t>Calcium Hardness</t>
  </si>
  <si>
    <t>Chemical Oxygen Demand</t>
  </si>
  <si>
    <t>COD</t>
  </si>
  <si>
    <t>Chloride</t>
  </si>
  <si>
    <t>CI</t>
  </si>
  <si>
    <t>Available Chlorine in HTH</t>
  </si>
  <si>
    <t>Chlorine Demand</t>
  </si>
  <si>
    <t>Chromium</t>
  </si>
  <si>
    <t>Cr</t>
  </si>
  <si>
    <t>Copper</t>
  </si>
  <si>
    <t>Cu</t>
  </si>
  <si>
    <t>Cyanide</t>
  </si>
  <si>
    <t>CN</t>
  </si>
  <si>
    <t>Dissolved Oxygen</t>
  </si>
  <si>
    <t>DO</t>
  </si>
  <si>
    <t>Fluoride</t>
  </si>
  <si>
    <t>F</t>
  </si>
  <si>
    <t>Iron</t>
  </si>
  <si>
    <t>Fe</t>
  </si>
  <si>
    <t>Kjeldahl Nitrogen</t>
  </si>
  <si>
    <t>Kj-N</t>
  </si>
  <si>
    <t>Lead</t>
  </si>
  <si>
    <t>Pb</t>
  </si>
  <si>
    <t>Magnesium Hardness</t>
  </si>
  <si>
    <t>Mg-H</t>
  </si>
  <si>
    <t>Manganese</t>
  </si>
  <si>
    <t>Mn</t>
  </si>
  <si>
    <t>Methylene Blue Stability</t>
  </si>
  <si>
    <t>MBS</t>
  </si>
  <si>
    <t>Nickel</t>
  </si>
  <si>
    <t>Ni</t>
  </si>
  <si>
    <t>Nitrate</t>
  </si>
  <si>
    <t>Oil (Mineral)</t>
  </si>
  <si>
    <t>OIL</t>
  </si>
  <si>
    <t>Oxygen Absorbed/Permanganate Value</t>
  </si>
  <si>
    <t>OA/PV</t>
  </si>
  <si>
    <t xml:space="preserve">Phosphate  </t>
  </si>
  <si>
    <t>Potassium</t>
  </si>
  <si>
    <t>K</t>
  </si>
  <si>
    <t>Silica</t>
  </si>
  <si>
    <t>Sodium</t>
  </si>
  <si>
    <t>Na</t>
  </si>
  <si>
    <t>Sulphate</t>
  </si>
  <si>
    <t>Sulphide</t>
  </si>
  <si>
    <t>S</t>
  </si>
  <si>
    <t>Sulphite</t>
  </si>
  <si>
    <t>Sulpher Dioxide</t>
  </si>
  <si>
    <t>Total Hardness</t>
  </si>
  <si>
    <t>TH</t>
  </si>
  <si>
    <t>Langelier's Index</t>
  </si>
  <si>
    <t>Neutralizing Value of Lime</t>
  </si>
  <si>
    <t>Zinc</t>
  </si>
  <si>
    <t>Zn</t>
  </si>
  <si>
    <t>C</t>
  </si>
  <si>
    <t>BACTERIOLOGICAL TEST</t>
  </si>
  <si>
    <t>D</t>
  </si>
  <si>
    <t xml:space="preserve">TRADE EFFLUENT </t>
  </si>
  <si>
    <t>Fixed Charge</t>
  </si>
  <si>
    <t>E</t>
  </si>
  <si>
    <t>HPLC RENTAL BY DATLABS PVT LTD</t>
  </si>
  <si>
    <t>TOWING FEES</t>
  </si>
  <si>
    <t>Towing Fees</t>
  </si>
  <si>
    <t>Unit Charge</t>
  </si>
  <si>
    <t xml:space="preserve">Increase </t>
  </si>
  <si>
    <t>ZWL$</t>
  </si>
  <si>
    <t>ZWL $</t>
  </si>
  <si>
    <t>Sondelani</t>
  </si>
  <si>
    <t>Emhlangeni</t>
  </si>
  <si>
    <t>Voulaire Estates</t>
  </si>
  <si>
    <t xml:space="preserve"> 4 BEDROOMED</t>
  </si>
  <si>
    <t>LDG5</t>
  </si>
  <si>
    <t xml:space="preserve"> TOWN HOUSES </t>
  </si>
  <si>
    <t>1 BEDROOMED</t>
  </si>
  <si>
    <t>LDTH</t>
  </si>
  <si>
    <t>LDAF1</t>
  </si>
  <si>
    <t>LDG2</t>
  </si>
  <si>
    <t>2 BEDROOMED</t>
  </si>
  <si>
    <t>LDTH1</t>
  </si>
  <si>
    <t>LDAF2</t>
  </si>
  <si>
    <t>LDG3</t>
  </si>
  <si>
    <t>3 BEDROOMED</t>
  </si>
  <si>
    <t>LDTH2</t>
  </si>
  <si>
    <t>LDAF3</t>
  </si>
  <si>
    <t>LDG4</t>
  </si>
  <si>
    <t>ASCOT FLATS</t>
  </si>
  <si>
    <t>BEDSITTER</t>
  </si>
  <si>
    <t>LDAF</t>
  </si>
  <si>
    <t>LDG1</t>
  </si>
  <si>
    <t>Social Clubs</t>
  </si>
  <si>
    <t>Land</t>
  </si>
  <si>
    <t>Category A</t>
  </si>
  <si>
    <t>Out of Bulawayo</t>
  </si>
  <si>
    <t>Local Registered buses</t>
  </si>
  <si>
    <t>Foreign minibus 25 seater</t>
  </si>
  <si>
    <t>Out of Bulawayo minibus 25 seater</t>
  </si>
  <si>
    <t>Out of Bulawayo 16 seater</t>
  </si>
  <si>
    <t>Local minibus 25 seater</t>
  </si>
  <si>
    <t>Local minibus 16 seater</t>
  </si>
  <si>
    <t>Private vehicles</t>
  </si>
  <si>
    <t>Jabulani Flats</t>
  </si>
  <si>
    <t>2 Bedrooms</t>
  </si>
  <si>
    <t>3 Bedrooms</t>
  </si>
  <si>
    <t>Mbuyazwe (Bedsitter/Bachelor)</t>
  </si>
  <si>
    <t>Thokozani</t>
  </si>
  <si>
    <t>Vundu Luxury</t>
  </si>
  <si>
    <t>George Benson Flats</t>
  </si>
  <si>
    <t>Phambili Flats</t>
  </si>
  <si>
    <t>Tikili Flats (Mpopoma)</t>
  </si>
  <si>
    <t>73 - Waterford</t>
  </si>
  <si>
    <t>203 - Richmond</t>
  </si>
  <si>
    <t>S/D A Lot 52  - North Trenance</t>
  </si>
  <si>
    <t>Former Mamba Disused mine shaft - Richmond</t>
  </si>
  <si>
    <t>Lot 1 of S/D 8 (A) - Trenance</t>
  </si>
  <si>
    <t>Lot 1 of S/D 8 (B) - Trenance</t>
  </si>
  <si>
    <t>Lot 65 - North Trenance</t>
  </si>
  <si>
    <t>118 - North Trenance</t>
  </si>
  <si>
    <t>S/D F of S/D 2 - Trenance</t>
  </si>
  <si>
    <t>Lot 2 - Trenance</t>
  </si>
  <si>
    <t>Plot 37 /381 - Emakhandeni</t>
  </si>
  <si>
    <t>67 - Forestvale</t>
  </si>
  <si>
    <t>6 - Helenvale</t>
  </si>
  <si>
    <t>Plot 2/2208&amp;4281 - Emakhandeni</t>
  </si>
  <si>
    <t>Former Superintendent House Khami road (Comm)</t>
  </si>
  <si>
    <t>Former Superintendent House Khami road - Kelvin North (West Comm)</t>
  </si>
  <si>
    <t xml:space="preserve">15153 - Kelvin North </t>
  </si>
  <si>
    <t>C.  PEPPERCON RENT</t>
  </si>
  <si>
    <t xml:space="preserve">Study group </t>
  </si>
  <si>
    <t>Study group comm room</t>
  </si>
  <si>
    <t>F. Hire of Ikhwezi Training Centre for Conferences, wedding receptions, Church functions and other</t>
  </si>
  <si>
    <t>Hall B AND C</t>
  </si>
  <si>
    <t>HALL A</t>
  </si>
  <si>
    <t>WHOLE TRAINING CENTRE</t>
  </si>
  <si>
    <t xml:space="preserve">Projector hire per conference/workshop </t>
  </si>
  <si>
    <t>Fruit vegetables grains - cbd</t>
  </si>
  <si>
    <t>Fruit vegetables grains - townships</t>
  </si>
  <si>
    <t>needlework(crochets) CBD</t>
  </si>
  <si>
    <t>Worms - CBD</t>
  </si>
  <si>
    <t>Odds &amp;ends - CBD</t>
  </si>
  <si>
    <t>Newspapers, periodics and airtime</t>
  </si>
  <si>
    <t>Hawkers licence</t>
  </si>
  <si>
    <t>Ecogreen kiosks(Telecel, Econet and Netone)</t>
  </si>
  <si>
    <t>Soft drinks</t>
  </si>
  <si>
    <t>Cosmetics licence (Lutheran house only) Annual</t>
  </si>
  <si>
    <t>New and Second hand Clothing - CBD</t>
  </si>
  <si>
    <t>New and Second hand Clothing - Townships</t>
  </si>
  <si>
    <t>Maize roasting</t>
  </si>
  <si>
    <t>Entumbane Pension Fund Flea Market (Licence only)</t>
  </si>
  <si>
    <t>Building penalty(n.on compliance)</t>
  </si>
  <si>
    <t>BB3 house plan (1% of market value)</t>
  </si>
  <si>
    <t>Plan Fees 1% of estimated costs</t>
  </si>
  <si>
    <t>Application for Consolidation</t>
  </si>
  <si>
    <t>Govt Gazzeted</t>
  </si>
  <si>
    <t>Next 20</t>
  </si>
  <si>
    <t>Search Fees</t>
  </si>
  <si>
    <t>Recognition Fees Annual (Mining, Advertising etc)</t>
  </si>
  <si>
    <t>Admini Fees(lease agreements - Individuals, car parks etc)</t>
  </si>
  <si>
    <t>Admini Fees(lease agreements -  Organisations etc)</t>
  </si>
  <si>
    <t>Title Deeds Processing (Admin Fees)</t>
  </si>
  <si>
    <t xml:space="preserve">a) Sub-Division </t>
  </si>
  <si>
    <t>ZESA Royalty</t>
  </si>
  <si>
    <t>Railway Siding (25% of rates on industrial land)</t>
  </si>
  <si>
    <t>Unit Tax</t>
  </si>
  <si>
    <t>Proposed Increase</t>
  </si>
  <si>
    <t>Fixed charge</t>
  </si>
  <si>
    <t>Unit charge</t>
  </si>
  <si>
    <t>Ward 1</t>
  </si>
  <si>
    <t xml:space="preserve">Proposed Charge </t>
  </si>
  <si>
    <t>Rates</t>
  </si>
  <si>
    <t xml:space="preserve">Total </t>
  </si>
  <si>
    <t>Ward 2</t>
  </si>
  <si>
    <t>Ward 3</t>
  </si>
  <si>
    <t>Ward 4</t>
  </si>
  <si>
    <t>Ward 5</t>
  </si>
  <si>
    <t>Ward 6</t>
  </si>
  <si>
    <t>Ward 7</t>
  </si>
  <si>
    <t>Ward 8</t>
  </si>
  <si>
    <t>Ward 9</t>
  </si>
  <si>
    <t>Ward 10</t>
  </si>
  <si>
    <t>Ward 11</t>
  </si>
  <si>
    <t>Ward 12</t>
  </si>
  <si>
    <t>Ward 13</t>
  </si>
  <si>
    <t>Ward 14</t>
  </si>
  <si>
    <t>Ward 15</t>
  </si>
  <si>
    <t>Ward 16</t>
  </si>
  <si>
    <t>Ward 17</t>
  </si>
  <si>
    <t>Ward 18</t>
  </si>
  <si>
    <t>Ward 19</t>
  </si>
  <si>
    <t>Ward 20</t>
  </si>
  <si>
    <t>Ward 21</t>
  </si>
  <si>
    <t>Ward 22</t>
  </si>
  <si>
    <t>Ward 23</t>
  </si>
  <si>
    <t>Ward 24</t>
  </si>
  <si>
    <t>Ward 25</t>
  </si>
  <si>
    <t>Ward 26</t>
  </si>
  <si>
    <t>Ward 27</t>
  </si>
  <si>
    <t>Ward 28</t>
  </si>
  <si>
    <t>Ward 29</t>
  </si>
  <si>
    <t xml:space="preserve">Sale </t>
  </si>
  <si>
    <t>rate 10.7139</t>
  </si>
  <si>
    <t>rate 63.7442</t>
  </si>
  <si>
    <t>REBASED 50%</t>
  </si>
  <si>
    <t>Oppose way in/out in a terminus</t>
  </si>
  <si>
    <t>Congregate with others causing obstruction on the pavement -per person</t>
  </si>
  <si>
    <t xml:space="preserve">  + Administration fee</t>
  </si>
  <si>
    <t>Medium Vehicles - T35</t>
  </si>
  <si>
    <t>Buses</t>
  </si>
  <si>
    <t>Commuters Omnibus</t>
  </si>
  <si>
    <t xml:space="preserve">Monthly parking disk </t>
  </si>
  <si>
    <t>Light Vehicle</t>
  </si>
  <si>
    <t xml:space="preserve">Bicyles </t>
  </si>
  <si>
    <t>Pushcarts</t>
  </si>
  <si>
    <t>Tailers</t>
  </si>
  <si>
    <t>Miscellaneous</t>
  </si>
  <si>
    <t>CLAMPING RECOVERY COST</t>
  </si>
  <si>
    <t>Small</t>
  </si>
  <si>
    <t>Big</t>
  </si>
  <si>
    <t>Clamp lock</t>
  </si>
  <si>
    <t>Operating a shop licence /without a licence</t>
  </si>
  <si>
    <t xml:space="preserve">1st offence </t>
  </si>
  <si>
    <t xml:space="preserve">2nd offence </t>
  </si>
  <si>
    <t xml:space="preserve">3rd offence </t>
  </si>
  <si>
    <t xml:space="preserve">Operating a shop /business at an unauthorised place </t>
  </si>
  <si>
    <t>Operating a shop /business that has not been inspected</t>
  </si>
  <si>
    <t>Failure to renew a shop business licence</t>
  </si>
  <si>
    <t>Failure to produce/display a licence</t>
  </si>
  <si>
    <t>Use of domestic water for brick moulding</t>
  </si>
  <si>
    <t>Use of domestic water for construction</t>
  </si>
  <si>
    <t>Criminal nonsense radio noise</t>
  </si>
  <si>
    <t>City Centre Parkings (Greyhound etc)</t>
  </si>
  <si>
    <t>Conveyancing Fees</t>
  </si>
  <si>
    <t>CHARGE</t>
  </si>
  <si>
    <t>Proposed Bill  Charges</t>
  </si>
  <si>
    <t xml:space="preserve">               2021  Budget</t>
  </si>
  <si>
    <r>
      <t>Pipeline Charge</t>
    </r>
    <r>
      <rPr>
        <b/>
        <i/>
        <sz val="11"/>
        <color indexed="8"/>
        <rFont val="Times New Roman"/>
        <family val="1"/>
      </rPr>
      <t xml:space="preserve"> </t>
    </r>
  </si>
  <si>
    <r>
      <t>Fixed Water</t>
    </r>
    <r>
      <rPr>
        <b/>
        <i/>
        <sz val="11"/>
        <color indexed="8"/>
        <rFont val="Times New Roman"/>
        <family val="1"/>
      </rPr>
      <t xml:space="preserve"> </t>
    </r>
  </si>
  <si>
    <r>
      <t>Fixed Sewer</t>
    </r>
    <r>
      <rPr>
        <b/>
        <i/>
        <sz val="11"/>
        <color indexed="8"/>
        <rFont val="Times New Roman"/>
        <family val="1"/>
      </rPr>
      <t xml:space="preserve"> </t>
    </r>
  </si>
  <si>
    <r>
      <t>S.W.M.</t>
    </r>
    <r>
      <rPr>
        <b/>
        <i/>
        <sz val="11"/>
        <color indexed="8"/>
        <rFont val="Times New Roman"/>
        <family val="1"/>
      </rPr>
      <t xml:space="preserve"> </t>
    </r>
  </si>
  <si>
    <r>
      <t>Water Charge - 9 kl</t>
    </r>
    <r>
      <rPr>
        <b/>
        <i/>
        <sz val="11"/>
        <color indexed="8"/>
        <rFont val="Times New Roman"/>
        <family val="1"/>
      </rPr>
      <t xml:space="preserve"> </t>
    </r>
  </si>
  <si>
    <r>
      <t>70% Sewer</t>
    </r>
    <r>
      <rPr>
        <b/>
        <i/>
        <sz val="11"/>
        <color indexed="8"/>
        <rFont val="Times New Roman"/>
        <family val="1"/>
      </rPr>
      <t xml:space="preserve"> </t>
    </r>
  </si>
  <si>
    <r>
      <t>VAT</t>
    </r>
    <r>
      <rPr>
        <b/>
        <i/>
        <sz val="11"/>
        <color indexed="8"/>
        <rFont val="Times New Roman"/>
        <family val="1"/>
      </rPr>
      <t xml:space="preserve"> </t>
    </r>
  </si>
  <si>
    <t>SUBDIVISION</t>
  </si>
  <si>
    <t>Coles Court 3 Bedrooms</t>
  </si>
  <si>
    <t>Coles Court 2 Bedrooms</t>
  </si>
  <si>
    <t>Brick house Makokoba</t>
  </si>
  <si>
    <t>Ntabazinduna Luxury Flats</t>
  </si>
  <si>
    <t>HIGH DENSITY LEASES</t>
  </si>
  <si>
    <t>CHURCHES (various stand sizes )</t>
  </si>
  <si>
    <t>1000 m2</t>
  </si>
  <si>
    <t>2000 m2</t>
  </si>
  <si>
    <t>3000 m2</t>
  </si>
  <si>
    <t>4000 m2</t>
  </si>
  <si>
    <t>FLEA MARKETS</t>
  </si>
  <si>
    <t>PRE-SCHOOLS</t>
  </si>
  <si>
    <t xml:space="preserve">URBAN AGRICULTURE </t>
  </si>
  <si>
    <t>Up to 1000 m2</t>
  </si>
  <si>
    <t>5000 m2</t>
  </si>
  <si>
    <t>1 ha</t>
  </si>
  <si>
    <t>5 ha</t>
  </si>
  <si>
    <t>LP GAS up to 75 m2</t>
  </si>
  <si>
    <t>CAR WASH up to 150 m2</t>
  </si>
  <si>
    <t>Meals on Wheels/Food Caravans</t>
  </si>
  <si>
    <t>per site</t>
  </si>
  <si>
    <t>TELECOMMUNICATIONS(FIXED AND MOBILE)</t>
  </si>
  <si>
    <t>WAYLEAVES / SERVITUDES PER SQUARE METER (other)</t>
  </si>
  <si>
    <t>MINING Rentals (first 10 Ha)</t>
  </si>
  <si>
    <t>Annual Recogntion fees (Mining - minerals)</t>
  </si>
  <si>
    <t>Annual Recogntion fees (Mining - Quarry)</t>
  </si>
  <si>
    <t>Road March</t>
  </si>
  <si>
    <r>
      <t>Shops measuring 0 – 300m</t>
    </r>
    <r>
      <rPr>
        <vertAlign val="superscript"/>
        <sz val="12"/>
        <color indexed="8"/>
        <rFont val="Times New Roman"/>
        <family val="1"/>
      </rPr>
      <t xml:space="preserve">2 </t>
    </r>
  </si>
  <si>
    <r>
      <t>Shops measuring 300m</t>
    </r>
    <r>
      <rPr>
        <vertAlign val="superscript"/>
        <sz val="12"/>
        <color indexed="8"/>
        <rFont val="Times New Roman"/>
        <family val="1"/>
      </rPr>
      <t xml:space="preserve">2 </t>
    </r>
    <r>
      <rPr>
        <sz val="12"/>
        <color indexed="8"/>
        <rFont val="Times New Roman"/>
        <family val="1"/>
      </rPr>
      <t>&amp; above</t>
    </r>
  </si>
  <si>
    <t>Per hour (Week days)</t>
  </si>
  <si>
    <t>Per hour (Weekends)</t>
  </si>
  <si>
    <t>weekday Amateur (evening)</t>
  </si>
  <si>
    <t>needlework(crochets) Townships</t>
  </si>
  <si>
    <t xml:space="preserve">Odds &amp;ends  - Townships </t>
  </si>
  <si>
    <t xml:space="preserve">Caged live chicken </t>
  </si>
  <si>
    <t>NUST (License Only)</t>
  </si>
  <si>
    <t>First 10</t>
  </si>
  <si>
    <t>Copy of Permits (subdivision &amp; Special zones)</t>
  </si>
  <si>
    <t>FactoryShells 30m2</t>
  </si>
  <si>
    <t>FactoryShells 50 m2</t>
  </si>
  <si>
    <t>Administration Fees - Endowment processing</t>
  </si>
  <si>
    <t>Admin - Agreement of Lease - Individuals</t>
  </si>
  <si>
    <t>Admin - Acceptance</t>
  </si>
  <si>
    <t>Admin - Title deeds processing</t>
  </si>
  <si>
    <t>Admin  fees - Churches</t>
  </si>
  <si>
    <t>Admin  fees - Plan processing</t>
  </si>
  <si>
    <t>Cession fees - Commercial and Industrial</t>
  </si>
  <si>
    <t>PER MONTH</t>
  </si>
  <si>
    <t>4.  WAYLEAVES / SERVITUDES PER SQUARE METER</t>
  </si>
  <si>
    <t>8.  STORAGE FEES (PER DATE)</t>
  </si>
  <si>
    <t xml:space="preserve">15.  VALUATION CERTIFICATES </t>
  </si>
  <si>
    <t>16. TAXI FEES - ROUTE APPROVAL</t>
  </si>
  <si>
    <t>18.  ROAD CLOSURES</t>
  </si>
  <si>
    <t xml:space="preserve">19. INSPECTION FEES </t>
  </si>
  <si>
    <t>CHANGE OF MANAGER/TRADE NAME</t>
  </si>
  <si>
    <r>
      <t>As CaCo</t>
    </r>
    <r>
      <rPr>
        <vertAlign val="subscript"/>
        <sz val="12"/>
        <color indexed="8"/>
        <rFont val="Times New Roman"/>
        <family val="1"/>
      </rPr>
      <t>3</t>
    </r>
  </si>
  <si>
    <r>
      <t>Cl</t>
    </r>
    <r>
      <rPr>
        <vertAlign val="subscript"/>
        <sz val="12"/>
        <color indexed="8"/>
        <rFont val="Times New Roman"/>
        <family val="1"/>
      </rPr>
      <t>2</t>
    </r>
  </si>
  <si>
    <r>
      <t>SiO</t>
    </r>
    <r>
      <rPr>
        <vertAlign val="subscript"/>
        <sz val="12"/>
        <color indexed="8"/>
        <rFont val="Times New Roman"/>
        <family val="1"/>
      </rPr>
      <t>3</t>
    </r>
  </si>
  <si>
    <r>
      <t>SO</t>
    </r>
    <r>
      <rPr>
        <vertAlign val="subscript"/>
        <sz val="12"/>
        <color indexed="8"/>
        <rFont val="Times New Roman"/>
        <family val="1"/>
      </rPr>
      <t>4</t>
    </r>
  </si>
  <si>
    <r>
      <t>SO</t>
    </r>
    <r>
      <rPr>
        <vertAlign val="subscript"/>
        <sz val="12"/>
        <color indexed="8"/>
        <rFont val="Times New Roman"/>
        <family val="1"/>
      </rPr>
      <t>3</t>
    </r>
  </si>
  <si>
    <r>
      <t>SO</t>
    </r>
    <r>
      <rPr>
        <vertAlign val="subscript"/>
        <sz val="12"/>
        <color indexed="8"/>
        <rFont val="Times New Roman"/>
        <family val="1"/>
      </rPr>
      <t>2</t>
    </r>
  </si>
  <si>
    <t>2021 CHARGES</t>
  </si>
  <si>
    <t xml:space="preserve"> Fixed</t>
  </si>
  <si>
    <t xml:space="preserve"> 1.for change of name &amp; renewal </t>
  </si>
  <si>
    <t>Renewals Fees-new tarriff</t>
  </si>
  <si>
    <t xml:space="preserve"> patients</t>
  </si>
  <si>
    <t>Lo Femenal</t>
  </si>
  <si>
    <t xml:space="preserve">    Weekdays- conference ,workshops,rallies per 4 hrs</t>
  </si>
  <si>
    <t xml:space="preserve">    Weekends &amp; Pub Holidays- conference ,workshops,rallies per 4 hrs</t>
  </si>
  <si>
    <t>Deposit against damages  be twice  the hire fees</t>
  </si>
  <si>
    <t>Weekends- per day</t>
  </si>
  <si>
    <r>
      <t>Weekdays - per day (</t>
    </r>
    <r>
      <rPr>
        <b/>
        <sz val="12"/>
        <color indexed="8"/>
        <rFont val="Times New Roman"/>
        <family val="1"/>
      </rPr>
      <t>big halls)</t>
    </r>
  </si>
  <si>
    <r>
      <rPr>
        <b/>
        <sz val="12"/>
        <color indexed="8"/>
        <rFont val="Times New Roman"/>
        <family val="1"/>
      </rPr>
      <t>Small halls /</t>
    </r>
    <r>
      <rPr>
        <sz val="12"/>
        <color indexed="8"/>
        <rFont val="Times New Roman"/>
        <family val="1"/>
      </rPr>
      <t>Committee room -Meetings/churches /burial per 4 hours week days</t>
    </r>
  </si>
  <si>
    <r>
      <rPr>
        <b/>
        <sz val="12"/>
        <color indexed="8"/>
        <rFont val="Times New Roman"/>
        <family val="1"/>
      </rPr>
      <t>Small halls /</t>
    </r>
    <r>
      <rPr>
        <sz val="12"/>
        <color indexed="8"/>
        <rFont val="Times New Roman"/>
        <family val="1"/>
      </rPr>
      <t>Committee room -Meetings/churches /burial per 4 hours week ends</t>
    </r>
  </si>
  <si>
    <r>
      <t>Birthday/engagement parties/ 4 hours-</t>
    </r>
    <r>
      <rPr>
        <b/>
        <sz val="12"/>
        <color indexed="8"/>
        <rFont val="Times New Roman"/>
        <family val="1"/>
      </rPr>
      <t xml:space="preserve"> all halls </t>
    </r>
    <r>
      <rPr>
        <sz val="12"/>
        <color indexed="8"/>
        <rFont val="Times New Roman"/>
        <family val="1"/>
      </rPr>
      <t>/Weekends &amp; Pub Holidays</t>
    </r>
  </si>
  <si>
    <t>Luveve &amp; White City Stadium - training session/hour- Week day</t>
  </si>
  <si>
    <t>Luveve &amp; White City Stadium - training session/hour- Weekend</t>
  </si>
  <si>
    <r>
      <t xml:space="preserve">    e.g. Boxing, Concert,Musical,churches,civic,political Meeting per day etc- </t>
    </r>
    <r>
      <rPr>
        <b/>
        <sz val="12"/>
        <color indexed="8"/>
        <rFont val="Times New Roman"/>
        <family val="1"/>
      </rPr>
      <t>weekend</t>
    </r>
  </si>
  <si>
    <t>Deposit against damages -US$500.00. Fixed  hiring fee  plus 15% of entry fees</t>
  </si>
  <si>
    <t>Soccer per day -Weekdays</t>
  </si>
  <si>
    <t>Soccer per day-Weekends and Holidays</t>
  </si>
  <si>
    <r>
      <t>All night prayer-</t>
    </r>
    <r>
      <rPr>
        <b/>
        <sz val="12"/>
        <color indexed="8"/>
        <rFont val="Times New Roman"/>
        <family val="1"/>
      </rPr>
      <t xml:space="preserve">  halls /Week days</t>
    </r>
  </si>
  <si>
    <r>
      <t>All night prayer-</t>
    </r>
    <r>
      <rPr>
        <b/>
        <sz val="12"/>
        <color indexed="8"/>
        <rFont val="Times New Roman"/>
        <family val="1"/>
      </rPr>
      <t xml:space="preserve">  halls/ Weekends</t>
    </r>
  </si>
  <si>
    <t>Weekdays - meeting ,Concerts,Musicals/churches/civic/political Meetings per 4 hours e.t.c</t>
  </si>
  <si>
    <t xml:space="preserve">Refundable Deposit against damages </t>
  </si>
  <si>
    <t>Medium Vehicles (clamped)</t>
  </si>
  <si>
    <t>Light Vehicles (clamped)</t>
  </si>
  <si>
    <t>Motor cycles</t>
  </si>
  <si>
    <t xml:space="preserve">Push carts </t>
  </si>
  <si>
    <t>Trailers</t>
  </si>
  <si>
    <t>Bicycles/Tricycles</t>
  </si>
  <si>
    <t>Impounded Goods</t>
  </si>
  <si>
    <t xml:space="preserve">STORAGE FEES </t>
  </si>
  <si>
    <t>General Tickets (Foot Patrols)</t>
  </si>
  <si>
    <t>Heavy Vehicles (clamped)</t>
  </si>
  <si>
    <t>Heavy Vehicles (not clamped)</t>
  </si>
  <si>
    <t>Medium Vehicles (not clamped)</t>
  </si>
  <si>
    <t>Light Vehicles (not clamped)</t>
  </si>
  <si>
    <t>Impounded Goods (Per Load)</t>
  </si>
  <si>
    <t>Administration  fees</t>
  </si>
  <si>
    <t>PARKING FINES</t>
  </si>
  <si>
    <t>Deposit against damages -US$500.00.</t>
  </si>
  <si>
    <t xml:space="preserve"> Fixed  hiring fee  plus 15% of entry fees</t>
  </si>
  <si>
    <t xml:space="preserve">    e.g. Local choirs, Pop &amp; Disco, modelling per 4 hours</t>
  </si>
  <si>
    <t>Stanley square / White City Stadium</t>
  </si>
  <si>
    <t>Amateur concerts per 4 hours- week day</t>
  </si>
  <si>
    <t>Amateur concerts per 4 hours- weekend</t>
  </si>
  <si>
    <t>Soccer game per day</t>
  </si>
  <si>
    <t>Game/ training match Division 2</t>
  </si>
  <si>
    <t>Game/ training match Division 1</t>
  </si>
  <si>
    <t xml:space="preserve">  SECURED CAR PARKS</t>
  </si>
  <si>
    <t xml:space="preserve">Leased flats </t>
  </si>
  <si>
    <t>Ground rent monthly ( Makokoba Flats)- tariff code 06FI</t>
  </si>
  <si>
    <t xml:space="preserve">Flats ground rent ( monthly) -tariff code 36AA </t>
  </si>
  <si>
    <t>Application to apply tombstone</t>
  </si>
  <si>
    <t>Adults-X-Ray requested from Municipal clinics &amp;    Thorngrove Hospital</t>
  </si>
  <si>
    <t>Child-X-Ray requested from Municipal clinics &amp; Thorngrove Hospital</t>
  </si>
  <si>
    <t>DESCRIPTION</t>
  </si>
  <si>
    <t>Procession from /to City Hall</t>
  </si>
  <si>
    <t>Superette/ butcheries/ lodges/ boarding houses/ bakeries/ takeaways/ Filling station/ hardware</t>
  </si>
  <si>
    <t>Liquid Waste Tender Doc.</t>
  </si>
  <si>
    <t>Penalty (non application)</t>
  </si>
  <si>
    <t>Renewal of special consent permits</t>
  </si>
  <si>
    <t>Amendments on Subdivision permit -Administration fee -NEW TARIFF</t>
  </si>
  <si>
    <t xml:space="preserve">Addendum to Lease Agreement   -¼ of original lease agreement fee </t>
  </si>
  <si>
    <t>Developers Servicing permits  -new tarriff</t>
  </si>
  <si>
    <r>
      <t>Medical Examination</t>
    </r>
    <r>
      <rPr>
        <sz val="12"/>
        <color indexed="60"/>
        <rFont val="Times New Roman"/>
        <family val="1"/>
      </rPr>
      <t/>
    </r>
  </si>
  <si>
    <t>3 tonne</t>
  </si>
  <si>
    <t>5 tonne</t>
  </si>
  <si>
    <t>7.5 tonne</t>
  </si>
  <si>
    <t>study group committee rooms 4hrs</t>
  </si>
  <si>
    <r>
      <t xml:space="preserve">    e.g. Boxing, Concert,Musical,churches,civic,political Meeting per day etc- </t>
    </r>
    <r>
      <rPr>
        <b/>
        <sz val="12"/>
        <color indexed="8"/>
        <rFont val="Times New Roman"/>
        <family val="1"/>
      </rPr>
      <t>weekday 4hrs</t>
    </r>
  </si>
  <si>
    <t>Luveve &amp; White City Stadium - 1hr training session/hour- Weekday</t>
  </si>
  <si>
    <r>
      <t xml:space="preserve">Disco / modelling per 4 hours - </t>
    </r>
    <r>
      <rPr>
        <b/>
        <sz val="12"/>
        <color indexed="8"/>
        <rFont val="Times New Roman"/>
        <family val="1"/>
      </rPr>
      <t>big halls</t>
    </r>
    <r>
      <rPr>
        <sz val="12"/>
        <color indexed="8"/>
        <rFont val="Times New Roman"/>
        <family val="1"/>
      </rPr>
      <t xml:space="preserve">   </t>
    </r>
    <r>
      <rPr>
        <b/>
        <sz val="12"/>
        <color indexed="8"/>
        <rFont val="Times New Roman"/>
        <family val="1"/>
      </rPr>
      <t>/</t>
    </r>
    <r>
      <rPr>
        <sz val="12"/>
        <color indexed="8"/>
        <rFont val="Times New Roman"/>
        <family val="1"/>
      </rPr>
      <t>Week days</t>
    </r>
  </si>
  <si>
    <r>
      <t xml:space="preserve"> Disco / modelling per 4 hours -</t>
    </r>
    <r>
      <rPr>
        <b/>
        <sz val="12"/>
        <color indexed="8"/>
        <rFont val="Times New Roman"/>
        <family val="1"/>
      </rPr>
      <t xml:space="preserve"> big halls</t>
    </r>
    <r>
      <rPr>
        <sz val="12"/>
        <color indexed="8"/>
        <rFont val="Times New Roman"/>
        <family val="1"/>
      </rPr>
      <t xml:space="preserve"> /  Weekends &amp; Pub Holidays</t>
    </r>
  </si>
  <si>
    <r>
      <t xml:space="preserve">Disco / modelling per 4 hours - </t>
    </r>
    <r>
      <rPr>
        <b/>
        <sz val="12"/>
        <color indexed="8"/>
        <rFont val="Times New Roman"/>
        <family val="1"/>
      </rPr>
      <t>small halls</t>
    </r>
    <r>
      <rPr>
        <sz val="12"/>
        <color indexed="8"/>
        <rFont val="Times New Roman"/>
        <family val="1"/>
      </rPr>
      <t xml:space="preserve">   </t>
    </r>
    <r>
      <rPr>
        <b/>
        <sz val="12"/>
        <color indexed="8"/>
        <rFont val="Times New Roman"/>
        <family val="1"/>
      </rPr>
      <t>/</t>
    </r>
    <r>
      <rPr>
        <sz val="12"/>
        <color indexed="8"/>
        <rFont val="Times New Roman"/>
        <family val="1"/>
      </rPr>
      <t>Week days</t>
    </r>
  </si>
  <si>
    <r>
      <t xml:space="preserve">Birthday/engagement parties/ 4 hours- </t>
    </r>
    <r>
      <rPr>
        <b/>
        <sz val="12"/>
        <color indexed="8"/>
        <rFont val="Times New Roman"/>
        <family val="1"/>
      </rPr>
      <t xml:space="preserve">small halls </t>
    </r>
    <r>
      <rPr>
        <sz val="12"/>
        <color indexed="8"/>
        <rFont val="Times New Roman"/>
        <family val="1"/>
      </rPr>
      <t>/Week days</t>
    </r>
  </si>
  <si>
    <r>
      <t xml:space="preserve"> Disco / modelling per 4 hours -</t>
    </r>
    <r>
      <rPr>
        <b/>
        <sz val="12"/>
        <color indexed="8"/>
        <rFont val="Times New Roman"/>
        <family val="1"/>
      </rPr>
      <t xml:space="preserve"> small halls</t>
    </r>
    <r>
      <rPr>
        <sz val="12"/>
        <color indexed="8"/>
        <rFont val="Times New Roman"/>
        <family val="1"/>
      </rPr>
      <t xml:space="preserve"> /  Weekends &amp; Pub Holidays</t>
    </r>
  </si>
  <si>
    <r>
      <t>Birthday/engagement parties/ 4 hours-</t>
    </r>
    <r>
      <rPr>
        <b/>
        <sz val="12"/>
        <color indexed="8"/>
        <rFont val="Times New Roman"/>
        <family val="1"/>
      </rPr>
      <t xml:space="preserve"> small halls </t>
    </r>
    <r>
      <rPr>
        <sz val="12"/>
        <color indexed="8"/>
        <rFont val="Times New Roman"/>
        <family val="1"/>
      </rPr>
      <t>/Weekends &amp; Pub Holidays</t>
    </r>
  </si>
  <si>
    <t>Study group halls 4hrs</t>
  </si>
  <si>
    <r>
      <t xml:space="preserve">Birthday/engagement parties/ 4 hours- </t>
    </r>
    <r>
      <rPr>
        <b/>
        <sz val="12"/>
        <color indexed="8"/>
        <rFont val="Times New Roman"/>
        <family val="1"/>
      </rPr>
      <t xml:space="preserve">big halls </t>
    </r>
    <r>
      <rPr>
        <sz val="12"/>
        <color indexed="8"/>
        <rFont val="Times New Roman"/>
        <family val="1"/>
      </rPr>
      <t>/Week days</t>
    </r>
  </si>
  <si>
    <t>US$860,283.31</t>
  </si>
  <si>
    <t>Authorisation of road closure</t>
  </si>
  <si>
    <t>MEDICAL AID - DRUG CHARGES</t>
  </si>
  <si>
    <t>School form</t>
  </si>
  <si>
    <t>FREE</t>
  </si>
  <si>
    <t>26. A. Hire of Stadia: Excl. VAT &amp; Admin Charges</t>
  </si>
  <si>
    <t>27. Womens' Clubs &amp; Youth Centres:</t>
  </si>
  <si>
    <t>Current Charge</t>
  </si>
  <si>
    <t>% Increase of Tariff</t>
  </si>
  <si>
    <t>2022 Proposed Bill</t>
  </si>
  <si>
    <r>
      <t>Pipeline Charge</t>
    </r>
    <r>
      <rPr>
        <b/>
        <i/>
        <sz val="12"/>
        <color indexed="8"/>
        <rFont val="Calibri"/>
        <family val="2"/>
      </rPr>
      <t xml:space="preserve"> </t>
    </r>
  </si>
  <si>
    <r>
      <t>Fixed Water</t>
    </r>
    <r>
      <rPr>
        <b/>
        <i/>
        <sz val="12"/>
        <color indexed="8"/>
        <rFont val="Calibri"/>
        <family val="2"/>
      </rPr>
      <t xml:space="preserve"> </t>
    </r>
  </si>
  <si>
    <r>
      <t>Fixed Sewer</t>
    </r>
    <r>
      <rPr>
        <b/>
        <i/>
        <sz val="12"/>
        <color indexed="8"/>
        <rFont val="Calibri"/>
        <family val="2"/>
      </rPr>
      <t xml:space="preserve"> </t>
    </r>
  </si>
  <si>
    <r>
      <t>S.W.M.</t>
    </r>
    <r>
      <rPr>
        <b/>
        <i/>
        <sz val="12"/>
        <color indexed="8"/>
        <rFont val="Calibri"/>
        <family val="2"/>
      </rPr>
      <t xml:space="preserve"> </t>
    </r>
  </si>
  <si>
    <r>
      <t>Water Charge - 9 kl</t>
    </r>
    <r>
      <rPr>
        <b/>
        <i/>
        <sz val="12"/>
        <color indexed="8"/>
        <rFont val="Calibri"/>
        <family val="2"/>
      </rPr>
      <t xml:space="preserve"> </t>
    </r>
  </si>
  <si>
    <r>
      <t>70% Sewer</t>
    </r>
    <r>
      <rPr>
        <b/>
        <i/>
        <sz val="12"/>
        <color indexed="8"/>
        <rFont val="Calibri"/>
        <family val="2"/>
      </rPr>
      <t xml:space="preserve"> </t>
    </r>
  </si>
  <si>
    <r>
      <t>VAT</t>
    </r>
    <r>
      <rPr>
        <b/>
        <i/>
        <sz val="12"/>
        <color indexed="8"/>
        <rFont val="Calibri"/>
        <family val="2"/>
      </rPr>
      <t xml:space="preserve"> </t>
    </r>
  </si>
  <si>
    <t xml:space="preserve">2021 Charges </t>
  </si>
  <si>
    <t>2022 BUDGET PROPOSED CHARGES</t>
  </si>
  <si>
    <t xml:space="preserve"> 2021 CHARGES  </t>
  </si>
  <si>
    <r>
      <t>Cost of conveying 1m</t>
    </r>
    <r>
      <rPr>
        <vertAlign val="super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 xml:space="preserve"> of wastewater</t>
    </r>
  </si>
  <si>
    <r>
      <t>Cost of treating 1m</t>
    </r>
    <r>
      <rPr>
        <vertAlign val="super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 xml:space="preserve"> of wastewater</t>
    </r>
  </si>
  <si>
    <t>Wastewater Management Tariffs 2 (WMT 2)</t>
  </si>
  <si>
    <t>2022 BUDGET</t>
  </si>
  <si>
    <t>2022  BUDGET CHARGES</t>
  </si>
  <si>
    <t xml:space="preserve">2022 Proposed Bill  Charges </t>
  </si>
  <si>
    <t>REST OF LOW DENSITY FLATS INCLUDING CBD (250%)</t>
  </si>
  <si>
    <t>6.  LICENCES (450%)</t>
  </si>
  <si>
    <t>CASH PAYMENTS</t>
  </si>
  <si>
    <t>CASH PAYMENT</t>
  </si>
  <si>
    <t>17. BURIAL SERVICES (To be Gazetted) (450%)</t>
  </si>
  <si>
    <t>18.  PRIMARY SCHOOLS (450%)</t>
  </si>
  <si>
    <t>1.  PROPERTY TAX</t>
  </si>
  <si>
    <t>2.  RENT (250%)</t>
  </si>
  <si>
    <t>8.  CLINIC FEES -CASH PAYING PATIENTS</t>
  </si>
  <si>
    <t xml:space="preserve">CLINIC FEES </t>
  </si>
  <si>
    <t>9.   DENTAL FEES: A) CASH PAYING PATIENTS: (450%)</t>
  </si>
  <si>
    <t>12.  X-RAY FEES (450%)</t>
  </si>
  <si>
    <t xml:space="preserve"> 13. ATTACHMENT ADMINISTRATION FEE - FOREIGN STUDENTS</t>
  </si>
  <si>
    <t>ATTACHMENT ADMINISTRATION FEE - FOREIGN STUDENTS</t>
  </si>
  <si>
    <t>GRAVE RESERVATIONS/50382 (450%)</t>
  </si>
  <si>
    <t>Tombstone /50357 (450%)</t>
  </si>
  <si>
    <t>CREMATIONS 0486/50358 (450%)</t>
  </si>
  <si>
    <t>GRAVE MAINTENANCE /50381 (450%)</t>
  </si>
  <si>
    <t>SEARCH FEE/50417 (450%)</t>
  </si>
  <si>
    <t>2021 CHARGE</t>
  </si>
  <si>
    <t>INCREASE</t>
  </si>
  <si>
    <t>PROPOSED CHARGE</t>
  </si>
  <si>
    <t xml:space="preserve">MONDAY -FRIDAY </t>
  </si>
  <si>
    <t xml:space="preserve">Non Residents Monday to Friday </t>
  </si>
  <si>
    <t xml:space="preserve">Non Residents Saturdays </t>
  </si>
  <si>
    <t>Non residents - Public Holidays and Sundays</t>
  </si>
  <si>
    <t xml:space="preserve">Non Residents- Saturdays </t>
  </si>
  <si>
    <t xml:space="preserve">Non Residents- Monday to Friday </t>
  </si>
  <si>
    <t xml:space="preserve">Proposed 2022 </t>
  </si>
  <si>
    <t>3.  RENT (250%)</t>
  </si>
  <si>
    <r>
      <t>2.  TERMINI ENTRY -</t>
    </r>
    <r>
      <rPr>
        <b/>
        <sz val="12"/>
        <color indexed="60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(450%)</t>
    </r>
  </si>
  <si>
    <t>A. Municipal Tied Houses (Charges per Month) (250%)</t>
  </si>
  <si>
    <t>5. VEHICLE OFFENCES &amp; FINES (450%)</t>
  </si>
  <si>
    <t>6. SHOP LICENCE OFFENCES &amp; FINES (450%)</t>
  </si>
  <si>
    <t>7.  TAXI BADGES (450%)</t>
  </si>
  <si>
    <t>6.  PRE-PAID PARKING DISCS (450%)</t>
  </si>
  <si>
    <r>
      <t xml:space="preserve">9.   AMBULANCE FEES </t>
    </r>
    <r>
      <rPr>
        <b/>
        <sz val="12"/>
        <color indexed="8"/>
        <rFont val="Times New Roman"/>
        <family val="1"/>
      </rPr>
      <t xml:space="preserve"> (450%)</t>
    </r>
  </si>
  <si>
    <t>10.  FIRE SERVICES (450%)</t>
  </si>
  <si>
    <t>12. MOBILE PHONES BASE STATIONS (250%)</t>
  </si>
  <si>
    <t>Mobile phone shop sites 250%)</t>
  </si>
  <si>
    <t>Phone Bays (250%)</t>
  </si>
  <si>
    <t>13.  SEWERAGE &amp; VACUUM TANK SERVICES (160%)</t>
  </si>
  <si>
    <t>14. SEARCH FEES (450%)</t>
  </si>
  <si>
    <t xml:space="preserve">Deposit against damages </t>
  </si>
  <si>
    <t>31. FINES/PENALTIES (450%)</t>
  </si>
  <si>
    <t>30. PARKS (450%)</t>
  </si>
  <si>
    <t>Sale of pit sand</t>
  </si>
  <si>
    <t>29. REGISTRY (ANNUAL) (450%)</t>
  </si>
  <si>
    <t>28. SWIMMING POOL SERVICES (450%)</t>
  </si>
  <si>
    <t>32. SEARCH FEES (450%)</t>
  </si>
  <si>
    <t>33. HAWKERS &amp; VENDORS (450%)</t>
  </si>
  <si>
    <t>VENDORS (MONTHLY)(450%)</t>
  </si>
  <si>
    <t>34.  BUILDING INSPECTORATE (450%)</t>
  </si>
  <si>
    <r>
      <t xml:space="preserve">2.Change of name only  - </t>
    </r>
    <r>
      <rPr>
        <b/>
        <sz val="12"/>
        <color indexed="8"/>
        <rFont val="Times New Roman"/>
        <family val="1"/>
      </rPr>
      <t>50% of change of name &amp; renewal</t>
    </r>
  </si>
  <si>
    <t>35. ENCROACHMENT FEES (450%)</t>
  </si>
  <si>
    <t>37. RENTED / LEASED SHOPS / PROPERTIES (250%)</t>
  </si>
  <si>
    <t xml:space="preserve">     Large City Hall (Weekends)</t>
  </si>
  <si>
    <t xml:space="preserve">    Small City Hall (Weekends</t>
  </si>
  <si>
    <t xml:space="preserve">    b. Small City Hall week days</t>
  </si>
  <si>
    <t xml:space="preserve">    b. Small City Hall (weekends</t>
  </si>
  <si>
    <t>4 hours</t>
  </si>
  <si>
    <t xml:space="preserve">    b. Small City Hall (Week days)</t>
  </si>
  <si>
    <t xml:space="preserve">    a. Large City Hall (week days )</t>
  </si>
  <si>
    <t xml:space="preserve">    a. Large City Hall (Week days) </t>
  </si>
  <si>
    <t>Portion B ;Lot 3S/D A and B of waterworks</t>
  </si>
  <si>
    <t>Subdivision 2 Of A And B of waterworks</t>
  </si>
  <si>
    <t xml:space="preserve">Portion of Subdivision  A and B </t>
  </si>
  <si>
    <t xml:space="preserve">       9.00am - 1.00pm</t>
  </si>
  <si>
    <t xml:space="preserve">       1.00pm - 6.00pm</t>
  </si>
  <si>
    <t xml:space="preserve">       6.00pm - midnight</t>
  </si>
  <si>
    <t xml:space="preserve">       Midnight - 1.00am</t>
  </si>
  <si>
    <t xml:space="preserve">       1.00am - 2.00am</t>
  </si>
  <si>
    <t xml:space="preserve">       Lunch hour</t>
  </si>
  <si>
    <t xml:space="preserve">    c. Both </t>
  </si>
  <si>
    <t>Use of horsepipe for non industrial activity</t>
  </si>
  <si>
    <t xml:space="preserve">IIlegal connection by pass tempering with Council mains </t>
  </si>
  <si>
    <t>Transfer  of prem/additional classes</t>
  </si>
  <si>
    <t xml:space="preserve">    a. Large City Hall (weekends)</t>
  </si>
  <si>
    <t>a)Large City Hall</t>
  </si>
  <si>
    <t xml:space="preserve">  Large City Hall (weekends</t>
  </si>
  <si>
    <t xml:space="preserve">    b. Extra Hours</t>
  </si>
  <si>
    <t xml:space="preserve">    c. Clearing Charge</t>
  </si>
  <si>
    <t xml:space="preserve">    d. Grand Piano</t>
  </si>
  <si>
    <t xml:space="preserve">    e. Use of Refrigerators Per day</t>
  </si>
  <si>
    <t xml:space="preserve">    f. Serv. of Mun. Electrician </t>
  </si>
  <si>
    <t xml:space="preserve">    g. Use of Kitchen per day</t>
  </si>
  <si>
    <t xml:space="preserve">    h. Use of Ceremonial Steps per day</t>
  </si>
  <si>
    <t xml:space="preserve"> PROPOSED </t>
  </si>
  <si>
    <t>36. ADVERTISING SIGNS (687%)</t>
  </si>
  <si>
    <t>39 VALUATION FEES</t>
  </si>
  <si>
    <t>40. ESTATES FEES</t>
  </si>
  <si>
    <t xml:space="preserve"> OTHER LICENCES</t>
  </si>
  <si>
    <t>41. SEWERAGE &amp; WATER CONNECTION FEES</t>
  </si>
  <si>
    <t xml:space="preserve">  42.  WATER TARIFFS:-</t>
  </si>
  <si>
    <t>43. LABORATORY CHARGES</t>
  </si>
  <si>
    <t>Athlone0485/Westpark0490/50346</t>
  </si>
  <si>
    <t>19.  LIBRARY FEES (Annually) (450%)</t>
  </si>
  <si>
    <r>
      <t xml:space="preserve">1. </t>
    </r>
    <r>
      <rPr>
        <b/>
        <sz val="12"/>
        <color indexed="60"/>
        <rFont val="Times New Roman"/>
        <family val="1"/>
      </rPr>
      <t xml:space="preserve"> </t>
    </r>
    <r>
      <rPr>
        <b/>
        <sz val="12"/>
        <rFont val="Times New Roman"/>
        <family val="1"/>
      </rPr>
      <t>LICENCES (450%)</t>
    </r>
  </si>
  <si>
    <t>3.  RATES (BASED ON VALUES)      (Monthly-Rate) (177%)</t>
  </si>
  <si>
    <t>4.  SEWERAGE (150%)</t>
  </si>
  <si>
    <t>5.  SOLID WASTE MANAGEMENT (150%)</t>
  </si>
  <si>
    <t>10.  FAMILY PLANNING FEES (626%)</t>
  </si>
  <si>
    <t>11.  LABORATORY TEST FEES:KHAMI LABORATORY (450%)</t>
  </si>
  <si>
    <t>DRUG CHARGES -ALL CLINICS (DRUGS BOUGHT BY BCC) (626%)</t>
  </si>
  <si>
    <t>14.  THORNGROVE HOSPITAL - CONSUMABLES CHARGES (626%)</t>
  </si>
  <si>
    <t>15. INJECTABLES STRENGTH (626%)</t>
  </si>
  <si>
    <t>16.  MEDICINE CHARGES (626%)</t>
  </si>
  <si>
    <t>11.  DISPLAY POSTERS (685%)</t>
  </si>
  <si>
    <t>17.  REINSTATEMENT OF BITUMINOUS ROAD SURFACE (685%)</t>
  </si>
  <si>
    <t>20. INSPECTORATE FEES (450%)</t>
  </si>
  <si>
    <t>21.  TIPPING FEE AT DISPOSAL SITES (450%)</t>
  </si>
  <si>
    <t>22.  PRIVATE SPECIAL REFUSE COLLECTION (450%)</t>
  </si>
  <si>
    <t>23  MOBILE TOILET (450%)</t>
  </si>
  <si>
    <t>24.  ANIMAL COLLECTION &amp; BURIAL (450%)</t>
  </si>
  <si>
    <t>25. Halls - Residential Areas (450%)</t>
  </si>
  <si>
    <t>38. HIRE CHARGES: HALLS - CITY CENTRE (450%)</t>
  </si>
  <si>
    <t>Domestic Water Connection  Including Materials (150%)</t>
  </si>
  <si>
    <t>Commercial, Industrial, Churches - Long Connections Including Materials (180%)</t>
  </si>
  <si>
    <t>Domestic High Density</t>
  </si>
  <si>
    <t>Domestic Low Density</t>
  </si>
  <si>
    <t>Commercial - In suburbs</t>
  </si>
  <si>
    <t>Commercial  - Industry &amp; City Centre</t>
  </si>
  <si>
    <t>above 25-27kl</t>
  </si>
  <si>
    <t>above 27</t>
  </si>
  <si>
    <t>Consumption</t>
  </si>
  <si>
    <t xml:space="preserve"> Increase</t>
  </si>
  <si>
    <t xml:space="preserve">    Non-domestic: City Areas (180%)</t>
  </si>
  <si>
    <t xml:space="preserve">    Domestic: City/Low Density Areas (150%)</t>
  </si>
  <si>
    <t>XOB</t>
  </si>
  <si>
    <t>14-25kl</t>
  </si>
  <si>
    <t xml:space="preserve"> 25 &amp; over</t>
  </si>
  <si>
    <t>200 - 400kl</t>
  </si>
  <si>
    <t>above 400kl</t>
  </si>
  <si>
    <t>2022   Increase  180%</t>
  </si>
  <si>
    <t xml:space="preserve">    Domestic: High Density Areas (150%)</t>
  </si>
  <si>
    <t xml:space="preserve">    Non-domestic: Peri-Urban Areas (180%)</t>
  </si>
  <si>
    <t xml:space="preserve">    Domestic: Peri-Urban Areas (150%)</t>
  </si>
  <si>
    <t xml:space="preserve">    City Area - Welfare Organisation (180%)</t>
  </si>
  <si>
    <t>Churches (180%)</t>
  </si>
  <si>
    <t>Council Schools (180%)</t>
  </si>
  <si>
    <t>Increase</t>
  </si>
  <si>
    <t>Untreated Water - General (180%)</t>
  </si>
  <si>
    <t>RATES (150%)</t>
  </si>
  <si>
    <r>
      <t>Lobengula &lt;199m</t>
    </r>
    <r>
      <rPr>
        <vertAlign val="superscript"/>
        <sz val="12"/>
        <rFont val="Times New Roman"/>
        <family val="1"/>
      </rPr>
      <t>2</t>
    </r>
  </si>
  <si>
    <r>
      <t>Magwegwe &lt;199m</t>
    </r>
    <r>
      <rPr>
        <vertAlign val="superscript"/>
        <sz val="12"/>
        <rFont val="Times New Roman"/>
        <family val="1"/>
      </rPr>
      <t>2</t>
    </r>
  </si>
  <si>
    <r>
      <t>Mzilikazi &lt;148m</t>
    </r>
    <r>
      <rPr>
        <vertAlign val="superscript"/>
        <sz val="12"/>
        <rFont val="Times New Roman"/>
        <family val="1"/>
      </rPr>
      <t>2</t>
    </r>
  </si>
  <si>
    <r>
      <t>Njube &lt;250m</t>
    </r>
    <r>
      <rPr>
        <vertAlign val="superscript"/>
        <sz val="12"/>
        <rFont val="Times New Roman"/>
        <family val="1"/>
      </rPr>
      <t>2</t>
    </r>
  </si>
  <si>
    <r>
      <t>Pumula &lt;199m</t>
    </r>
    <r>
      <rPr>
        <vertAlign val="superscript"/>
        <sz val="12"/>
        <rFont val="Times New Roman"/>
        <family val="1"/>
      </rPr>
      <t>2</t>
    </r>
  </si>
  <si>
    <r>
      <t>Cowdray Park &lt;248m</t>
    </r>
    <r>
      <rPr>
        <vertAlign val="superscript"/>
        <sz val="12"/>
        <rFont val="Times New Roman"/>
        <family val="1"/>
      </rPr>
      <t>2</t>
    </r>
  </si>
  <si>
    <r>
      <t>Emakhandeni &lt;248m</t>
    </r>
    <r>
      <rPr>
        <vertAlign val="superscript"/>
        <sz val="12"/>
        <rFont val="Times New Roman"/>
        <family val="1"/>
      </rPr>
      <t>2</t>
    </r>
  </si>
  <si>
    <r>
      <t>Emganwini &lt;248m</t>
    </r>
    <r>
      <rPr>
        <vertAlign val="superscript"/>
        <sz val="12"/>
        <rFont val="Times New Roman"/>
        <family val="1"/>
      </rPr>
      <t>2</t>
    </r>
  </si>
  <si>
    <r>
      <t>Lobengula 3 rooms Semi-det &amp; 200 – 299m</t>
    </r>
    <r>
      <rPr>
        <vertAlign val="superscript"/>
        <sz val="12"/>
        <rFont val="Times New Roman"/>
        <family val="1"/>
      </rPr>
      <t>2</t>
    </r>
  </si>
  <si>
    <r>
      <t>Magwegwe 200 – 274m</t>
    </r>
    <r>
      <rPr>
        <vertAlign val="superscript"/>
        <sz val="12"/>
        <rFont val="Times New Roman"/>
        <family val="1"/>
      </rPr>
      <t>2</t>
    </r>
  </si>
  <si>
    <r>
      <t>Mzilikazi &gt;149m</t>
    </r>
    <r>
      <rPr>
        <vertAlign val="superscript"/>
        <sz val="12"/>
        <rFont val="Times New Roman"/>
        <family val="1"/>
      </rPr>
      <t>2</t>
    </r>
  </si>
  <si>
    <r>
      <t>Njube &gt;251m</t>
    </r>
    <r>
      <rPr>
        <vertAlign val="superscript"/>
        <sz val="12"/>
        <rFont val="Times New Roman"/>
        <family val="1"/>
      </rPr>
      <t>2</t>
    </r>
  </si>
  <si>
    <r>
      <t>Nkulumane &lt;248m</t>
    </r>
    <r>
      <rPr>
        <vertAlign val="superscript"/>
        <sz val="12"/>
        <rFont val="Times New Roman"/>
        <family val="1"/>
      </rPr>
      <t>2</t>
    </r>
  </si>
  <si>
    <r>
      <t>Pelandaba West up  to 248m</t>
    </r>
    <r>
      <rPr>
        <vertAlign val="superscript"/>
        <sz val="12"/>
        <rFont val="Times New Roman"/>
        <family val="1"/>
      </rPr>
      <t>2</t>
    </r>
  </si>
  <si>
    <r>
      <t>Pumula &lt;200 - 274m</t>
    </r>
    <r>
      <rPr>
        <vertAlign val="superscript"/>
        <sz val="12"/>
        <rFont val="Times New Roman"/>
        <family val="1"/>
      </rPr>
      <t>2</t>
    </r>
  </si>
  <si>
    <r>
      <t>Sizinda &lt;274m</t>
    </r>
    <r>
      <rPr>
        <vertAlign val="superscript"/>
        <sz val="12"/>
        <rFont val="Times New Roman"/>
        <family val="1"/>
      </rPr>
      <t>2</t>
    </r>
  </si>
  <si>
    <r>
      <t>Pelandaba West  249m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-374m</t>
    </r>
    <r>
      <rPr>
        <vertAlign val="superscript"/>
        <sz val="12"/>
        <rFont val="Times New Roman"/>
        <family val="1"/>
      </rPr>
      <t>2</t>
    </r>
  </si>
  <si>
    <r>
      <t>Cowdray Park &gt;249m</t>
    </r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>-373</t>
    </r>
  </si>
  <si>
    <r>
      <t>Emakhandeni &gt; 249m</t>
    </r>
    <r>
      <rPr>
        <vertAlign val="superscript"/>
        <sz val="12"/>
        <rFont val="Times New Roman"/>
        <family val="1"/>
      </rPr>
      <t>2</t>
    </r>
  </si>
  <si>
    <r>
      <t>Emganwini 249 - 373m</t>
    </r>
    <r>
      <rPr>
        <vertAlign val="superscript"/>
        <sz val="12"/>
        <rFont val="Times New Roman"/>
        <family val="1"/>
      </rPr>
      <t>2</t>
    </r>
  </si>
  <si>
    <r>
      <t>Lobengula &gt;300m</t>
    </r>
    <r>
      <rPr>
        <vertAlign val="superscript"/>
        <sz val="12"/>
        <rFont val="Times New Roman"/>
        <family val="1"/>
      </rPr>
      <t>2</t>
    </r>
  </si>
  <si>
    <r>
      <t>Luveve (300m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</si>
  <si>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r>
      <t>Magwegwe 275 – 374m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</si>
  <si>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Mpopoma (&gt;374m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</si>
  <si>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r>
      <t>Nketa &lt;373m</t>
    </r>
    <r>
      <rPr>
        <vertAlign val="superscript"/>
        <sz val="12"/>
        <rFont val="Times New Roman"/>
        <family val="1"/>
      </rPr>
      <t>2</t>
    </r>
  </si>
  <si>
    <r>
      <t>Nkulumane 249 - 373m</t>
    </r>
    <r>
      <rPr>
        <vertAlign val="superscript"/>
        <sz val="12"/>
        <rFont val="Times New Roman"/>
        <family val="1"/>
      </rPr>
      <t>2</t>
    </r>
  </si>
  <si>
    <r>
      <t>Pelandaba 230 - 370m</t>
    </r>
    <r>
      <rPr>
        <vertAlign val="superscript"/>
        <sz val="12"/>
        <rFont val="Times New Roman"/>
        <family val="1"/>
      </rPr>
      <t>2</t>
    </r>
  </si>
  <si>
    <r>
      <t>Pumula 275 - 374m</t>
    </r>
    <r>
      <rPr>
        <vertAlign val="superscript"/>
        <sz val="12"/>
        <rFont val="Times New Roman"/>
        <family val="1"/>
      </rPr>
      <t>2</t>
    </r>
  </si>
  <si>
    <r>
      <t>Pumula Old &gt; 300m</t>
    </r>
    <r>
      <rPr>
        <vertAlign val="superscript"/>
        <sz val="12"/>
        <rFont val="Times New Roman"/>
        <family val="1"/>
      </rPr>
      <t>2</t>
    </r>
  </si>
  <si>
    <r>
      <t>Sizinda &gt;275m</t>
    </r>
    <r>
      <rPr>
        <vertAlign val="superscript"/>
        <sz val="12"/>
        <rFont val="Times New Roman"/>
        <family val="1"/>
      </rPr>
      <t>2</t>
    </r>
  </si>
  <si>
    <r>
      <t>Cowdaray Park 374m</t>
    </r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>upwards</t>
    </r>
  </si>
  <si>
    <r>
      <t>Emganwini &gt;374m</t>
    </r>
    <r>
      <rPr>
        <vertAlign val="superscript"/>
        <sz val="12"/>
        <rFont val="Times New Roman"/>
        <family val="1"/>
      </rPr>
      <t>2</t>
    </r>
  </si>
  <si>
    <r>
      <t>Magwegwe &gt;375m</t>
    </r>
    <r>
      <rPr>
        <vertAlign val="superscript"/>
        <sz val="12"/>
        <rFont val="Times New Roman"/>
        <family val="1"/>
      </rPr>
      <t>2</t>
    </r>
  </si>
  <si>
    <r>
      <t>Nketa &gt;374m</t>
    </r>
    <r>
      <rPr>
        <vertAlign val="superscript"/>
        <sz val="12"/>
        <rFont val="Times New Roman"/>
        <family val="1"/>
      </rPr>
      <t>2</t>
    </r>
  </si>
  <si>
    <r>
      <t>Nkulumane &gt;374m</t>
    </r>
    <r>
      <rPr>
        <vertAlign val="superscript"/>
        <sz val="12"/>
        <rFont val="Times New Roman"/>
        <family val="1"/>
      </rPr>
      <t>2</t>
    </r>
  </si>
  <si>
    <r>
      <t>Pelandaba &gt;371m</t>
    </r>
    <r>
      <rPr>
        <vertAlign val="superscript"/>
        <sz val="12"/>
        <rFont val="Times New Roman"/>
        <family val="1"/>
      </rPr>
      <t>2</t>
    </r>
  </si>
  <si>
    <r>
      <t>Pelandaba West &gt;374m</t>
    </r>
    <r>
      <rPr>
        <vertAlign val="superscript"/>
        <sz val="12"/>
        <rFont val="Times New Roman"/>
        <family val="1"/>
      </rPr>
      <t>2</t>
    </r>
  </si>
  <si>
    <r>
      <t>Pumula &gt;375m</t>
    </r>
    <r>
      <rPr>
        <vertAlign val="superscript"/>
        <sz val="12"/>
        <rFont val="Times New Roman"/>
        <family val="1"/>
      </rPr>
      <t>2</t>
    </r>
  </si>
  <si>
    <r>
      <t>Bradfield &lt;579m</t>
    </r>
    <r>
      <rPr>
        <vertAlign val="superscript"/>
        <sz val="12"/>
        <rFont val="Times New Roman"/>
        <family val="1"/>
      </rPr>
      <t>2</t>
    </r>
  </si>
  <si>
    <r>
      <t>Bradfield &gt;580m</t>
    </r>
    <r>
      <rPr>
        <vertAlign val="superscript"/>
        <sz val="12"/>
        <rFont val="Times New Roman"/>
        <family val="1"/>
      </rPr>
      <t>2</t>
    </r>
  </si>
  <si>
    <r>
      <t>Famona &gt;734m</t>
    </r>
    <r>
      <rPr>
        <vertAlign val="superscript"/>
        <sz val="12"/>
        <rFont val="Times New Roman"/>
        <family val="1"/>
      </rPr>
      <t>2</t>
    </r>
  </si>
  <si>
    <r>
      <t xml:space="preserve">*NB: Resupplies for ART are free </t>
    </r>
    <r>
      <rPr>
        <b/>
        <u/>
        <sz val="12"/>
        <rFont val="Times New Roman"/>
        <family val="1"/>
      </rPr>
      <t>BUT</t>
    </r>
    <r>
      <rPr>
        <sz val="12"/>
        <rFont val="Times New Roman"/>
        <family val="1"/>
      </rPr>
      <t xml:space="preserve"> for laboratory tests for PLWH a fee is </t>
    </r>
  </si>
  <si>
    <r>
      <t>Famona Semi detached &lt;944m</t>
    </r>
    <r>
      <rPr>
        <vertAlign val="superscript"/>
        <sz val="12"/>
        <rFont val="Times New Roman"/>
        <family val="1"/>
      </rPr>
      <t>2</t>
    </r>
  </si>
  <si>
    <t>SCHEDULE C</t>
  </si>
  <si>
    <t>2022 PROPOSED BUDGET  CHARGES</t>
  </si>
  <si>
    <t>2022 PROPOSED BUDGET CHARGES</t>
  </si>
  <si>
    <t>SCHEDULE D</t>
  </si>
  <si>
    <t>Connection Fees - Water and Sewerage</t>
  </si>
  <si>
    <t>Licenses, Rent, Traffic, Fines, Ambulances, Fire, Halls, Inspections</t>
  </si>
  <si>
    <t xml:space="preserve">Property Taxes, Sewerage, Solid Waste, Clinic &amp; Medical charges, Graves </t>
  </si>
  <si>
    <t>Water - Fixed and Consumption Charges</t>
  </si>
  <si>
    <t>SCHEDULE E</t>
  </si>
  <si>
    <t>Council's Water &amp; Sewerage Sampling Laboratory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</si>
</sst>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.000_);_(* \(#,##0.000\);_(* &quot;-&quot;??_);_(@_)"/>
    <numFmt numFmtId="167" formatCode="_(* #,##0.00000000_);_(* \(#,##0.00000000\);_(* &quot;-&quot;??_);_(@_)"/>
    <numFmt numFmtId="168" formatCode="_(* #,##0.000000000_);_(* \(#,##0.000000000\);_(* &quot;-&quot;??_);_(@_)"/>
    <numFmt numFmtId="169" formatCode="_(* #,##0_);_(* \(#,##0\);_(* &quot;-&quot;??_);_(@_)"/>
    <numFmt numFmtId="170" formatCode="[$$-C09]#,##0.00"/>
    <numFmt numFmtId="171" formatCode="&quot;$&quot;#,##0.00"/>
  </numFmts>
  <fonts count="5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color indexed="8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8"/>
      <name val="Times New Roman"/>
      <family val="1"/>
    </font>
    <font>
      <sz val="12"/>
      <color indexed="60"/>
      <name val="Times New Roman"/>
      <family val="1"/>
    </font>
    <font>
      <b/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color rgb="FF000000"/>
      <name val="Arial Black"/>
      <family val="2"/>
    </font>
    <font>
      <b/>
      <u/>
      <sz val="12"/>
      <color theme="1"/>
      <name val="Times New Roman"/>
      <family val="1"/>
    </font>
    <font>
      <sz val="10"/>
      <color rgb="FFFF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vertAlign val="superscript"/>
      <sz val="12"/>
      <name val="Times New Roman"/>
      <family val="1"/>
    </font>
    <font>
      <u/>
      <sz val="12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4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9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20" fillId="2" borderId="0" xfId="0" applyFont="1" applyFill="1"/>
    <xf numFmtId="164" fontId="20" fillId="2" borderId="0" xfId="1" applyFont="1" applyFill="1" applyAlignment="1"/>
    <xf numFmtId="0" fontId="19" fillId="2" borderId="0" xfId="0" applyFont="1" applyFill="1"/>
    <xf numFmtId="0" fontId="0" fillId="2" borderId="0" xfId="0" applyFill="1"/>
    <xf numFmtId="0" fontId="0" fillId="2" borderId="0" xfId="0" applyFont="1" applyFill="1"/>
    <xf numFmtId="0" fontId="5" fillId="0" borderId="2" xfId="0" applyFont="1" applyBorder="1" applyAlignment="1">
      <alignment horizontal="center"/>
    </xf>
    <xf numFmtId="2" fontId="24" fillId="2" borderId="17" xfId="8" applyNumberFormat="1" applyFont="1" applyFill="1" applyBorder="1" applyAlignment="1">
      <alignment horizontal="center"/>
    </xf>
    <xf numFmtId="0" fontId="22" fillId="2" borderId="19" xfId="8" applyNumberFormat="1" applyFont="1" applyFill="1" applyBorder="1" applyAlignment="1"/>
    <xf numFmtId="0" fontId="22" fillId="2" borderId="20" xfId="8" applyNumberFormat="1" applyFont="1" applyFill="1" applyBorder="1" applyAlignment="1"/>
    <xf numFmtId="0" fontId="22" fillId="2" borderId="21" xfId="8" applyNumberFormat="1" applyFont="1" applyFill="1" applyBorder="1" applyAlignment="1"/>
    <xf numFmtId="0" fontId="0" fillId="0" borderId="0" xfId="0" applyFont="1" applyFill="1"/>
    <xf numFmtId="0" fontId="0" fillId="3" borderId="0" xfId="0" applyFill="1"/>
    <xf numFmtId="164" fontId="17" fillId="0" borderId="0" xfId="1" applyFont="1"/>
    <xf numFmtId="0" fontId="0" fillId="4" borderId="1" xfId="0" applyFill="1" applyBorder="1"/>
    <xf numFmtId="164" fontId="0" fillId="4" borderId="1" xfId="0" applyNumberFormat="1" applyFill="1" applyBorder="1"/>
    <xf numFmtId="164" fontId="0" fillId="3" borderId="24" xfId="0" applyNumberFormat="1" applyFill="1" applyBorder="1"/>
    <xf numFmtId="0" fontId="24" fillId="3" borderId="23" xfId="0" applyFont="1" applyFill="1" applyBorder="1" applyAlignment="1">
      <alignment wrapText="1"/>
    </xf>
    <xf numFmtId="0" fontId="24" fillId="4" borderId="1" xfId="0" applyFont="1" applyFill="1" applyBorder="1"/>
    <xf numFmtId="164" fontId="24" fillId="4" borderId="1" xfId="1" applyFont="1" applyFill="1" applyBorder="1"/>
    <xf numFmtId="166" fontId="17" fillId="0" borderId="0" xfId="1" applyNumberFormat="1" applyFont="1"/>
    <xf numFmtId="166" fontId="17" fillId="4" borderId="1" xfId="1" applyNumberFormat="1" applyFont="1" applyFill="1" applyBorder="1"/>
    <xf numFmtId="166" fontId="24" fillId="4" borderId="1" xfId="1" applyNumberFormat="1" applyFont="1" applyFill="1" applyBorder="1"/>
    <xf numFmtId="166" fontId="20" fillId="2" borderId="0" xfId="1" applyNumberFormat="1" applyFont="1" applyFill="1"/>
    <xf numFmtId="0" fontId="0" fillId="2" borderId="1" xfId="0" applyFill="1" applyBorder="1"/>
    <xf numFmtId="0" fontId="0" fillId="6" borderId="0" xfId="0" applyFill="1"/>
    <xf numFmtId="0" fontId="18" fillId="0" borderId="0" xfId="0" applyFont="1"/>
    <xf numFmtId="165" fontId="22" fillId="0" borderId="1" xfId="0" applyNumberFormat="1" applyFont="1" applyFill="1" applyBorder="1" applyAlignment="1"/>
    <xf numFmtId="4" fontId="22" fillId="0" borderId="1" xfId="0" applyNumberFormat="1" applyFont="1" applyFill="1" applyBorder="1" applyAlignment="1">
      <alignment horizontal="left"/>
    </xf>
    <xf numFmtId="164" fontId="17" fillId="0" borderId="0" xfId="1" applyFont="1"/>
    <xf numFmtId="0" fontId="0" fillId="0" borderId="27" xfId="0" applyBorder="1"/>
    <xf numFmtId="164" fontId="17" fillId="5" borderId="0" xfId="1" applyFont="1" applyFill="1"/>
    <xf numFmtId="164" fontId="26" fillId="0" borderId="0" xfId="1" applyFont="1"/>
    <xf numFmtId="164" fontId="22" fillId="0" borderId="1" xfId="0" applyNumberFormat="1" applyFont="1" applyBorder="1"/>
    <xf numFmtId="0" fontId="5" fillId="0" borderId="28" xfId="0" applyFont="1" applyBorder="1" applyAlignment="1">
      <alignment horizontal="center"/>
    </xf>
    <xf numFmtId="164" fontId="22" fillId="0" borderId="4" xfId="0" applyNumberFormat="1" applyFont="1" applyBorder="1"/>
    <xf numFmtId="164" fontId="22" fillId="0" borderId="6" xfId="0" applyNumberFormat="1" applyFont="1" applyBorder="1"/>
    <xf numFmtId="164" fontId="22" fillId="0" borderId="5" xfId="0" applyNumberFormat="1" applyFont="1" applyBorder="1"/>
    <xf numFmtId="164" fontId="22" fillId="0" borderId="1" xfId="1" applyFont="1" applyFill="1" applyBorder="1" applyAlignment="1">
      <alignment wrapText="1"/>
    </xf>
    <xf numFmtId="0" fontId="23" fillId="0" borderId="0" xfId="0" applyFont="1"/>
    <xf numFmtId="0" fontId="29" fillId="0" borderId="0" xfId="0" applyFont="1"/>
    <xf numFmtId="164" fontId="30" fillId="0" borderId="0" xfId="3" applyFont="1"/>
    <xf numFmtId="0" fontId="30" fillId="0" borderId="0" xfId="0" applyFont="1"/>
    <xf numFmtId="0" fontId="31" fillId="0" borderId="0" xfId="0" applyFont="1"/>
    <xf numFmtId="164" fontId="17" fillId="0" borderId="0" xfId="3" applyFont="1" applyBorder="1"/>
    <xf numFmtId="0" fontId="30" fillId="7" borderId="7" xfId="0" applyFont="1" applyFill="1" applyBorder="1"/>
    <xf numFmtId="0" fontId="30" fillId="7" borderId="0" xfId="0" applyFont="1" applyFill="1"/>
    <xf numFmtId="0" fontId="32" fillId="2" borderId="0" xfId="0" applyFont="1" applyFill="1" applyAlignment="1">
      <alignment horizontal="left" readingOrder="1"/>
    </xf>
    <xf numFmtId="164" fontId="30" fillId="2" borderId="0" xfId="3" applyFont="1" applyFill="1" applyAlignment="1">
      <alignment vertical="top"/>
    </xf>
    <xf numFmtId="9" fontId="30" fillId="7" borderId="30" xfId="0" applyNumberFormat="1" applyFont="1" applyFill="1" applyBorder="1"/>
    <xf numFmtId="0" fontId="30" fillId="7" borderId="31" xfId="0" applyFont="1" applyFill="1" applyBorder="1"/>
    <xf numFmtId="0" fontId="30" fillId="2" borderId="19" xfId="0" applyFont="1" applyFill="1" applyBorder="1" applyAlignment="1">
      <alignment vertical="top"/>
    </xf>
    <xf numFmtId="164" fontId="32" fillId="2" borderId="32" xfId="3" applyFont="1" applyFill="1" applyBorder="1" applyAlignment="1">
      <alignment horizontal="left" vertical="top" wrapText="1"/>
    </xf>
    <xf numFmtId="2" fontId="32" fillId="7" borderId="11" xfId="0" applyNumberFormat="1" applyFont="1" applyFill="1" applyBorder="1" applyAlignment="1">
      <alignment horizontal="left" vertical="top" wrapText="1"/>
    </xf>
    <xf numFmtId="2" fontId="32" fillId="7" borderId="14" xfId="0" applyNumberFormat="1" applyFont="1" applyFill="1" applyBorder="1" applyAlignment="1">
      <alignment horizontal="left" vertical="top" wrapText="1"/>
    </xf>
    <xf numFmtId="2" fontId="32" fillId="6" borderId="11" xfId="0" applyNumberFormat="1" applyFont="1" applyFill="1" applyBorder="1" applyAlignment="1">
      <alignment horizontal="left" vertical="top" wrapText="1"/>
    </xf>
    <xf numFmtId="164" fontId="32" fillId="6" borderId="14" xfId="3" applyFont="1" applyFill="1" applyBorder="1" applyAlignment="1">
      <alignment horizontal="left" vertical="top" wrapText="1"/>
    </xf>
    <xf numFmtId="164" fontId="28" fillId="2" borderId="0" xfId="3" applyFont="1" applyFill="1" applyBorder="1" applyAlignment="1">
      <alignment horizontal="left" vertical="top" wrapText="1"/>
    </xf>
    <xf numFmtId="2" fontId="32" fillId="2" borderId="33" xfId="0" applyNumberFormat="1" applyFont="1" applyFill="1" applyBorder="1" applyAlignment="1">
      <alignment horizontal="left" vertical="top" wrapText="1"/>
    </xf>
    <xf numFmtId="164" fontId="30" fillId="0" borderId="2" xfId="3" applyFont="1" applyBorder="1"/>
    <xf numFmtId="2" fontId="32" fillId="7" borderId="3" xfId="0" applyNumberFormat="1" applyFont="1" applyFill="1" applyBorder="1" applyAlignment="1">
      <alignment horizontal="right" vertical="top" wrapText="1"/>
    </xf>
    <xf numFmtId="2" fontId="32" fillId="7" borderId="16" xfId="0" applyNumberFormat="1" applyFont="1" applyFill="1" applyBorder="1" applyAlignment="1">
      <alignment horizontal="right" vertical="top" wrapText="1"/>
    </xf>
    <xf numFmtId="2" fontId="32" fillId="6" borderId="19" xfId="0" applyNumberFormat="1" applyFont="1" applyFill="1" applyBorder="1" applyAlignment="1">
      <alignment horizontal="right" vertical="top" wrapText="1"/>
    </xf>
    <xf numFmtId="164" fontId="32" fillId="6" borderId="34" xfId="3" applyFont="1" applyFill="1" applyBorder="1" applyAlignment="1">
      <alignment horizontal="right" vertical="top" wrapText="1"/>
    </xf>
    <xf numFmtId="164" fontId="30" fillId="0" borderId="4" xfId="3" applyFont="1" applyBorder="1"/>
    <xf numFmtId="2" fontId="32" fillId="7" borderId="1" xfId="0" applyNumberFormat="1" applyFont="1" applyFill="1" applyBorder="1" applyAlignment="1">
      <alignment horizontal="right" vertical="top" wrapText="1"/>
    </xf>
    <xf numFmtId="2" fontId="32" fillId="7" borderId="17" xfId="0" applyNumberFormat="1" applyFont="1" applyFill="1" applyBorder="1" applyAlignment="1">
      <alignment horizontal="right" vertical="top" wrapText="1"/>
    </xf>
    <xf numFmtId="164" fontId="32" fillId="6" borderId="20" xfId="3" applyFont="1" applyFill="1" applyBorder="1" applyAlignment="1">
      <alignment horizontal="right" vertical="top" wrapText="1"/>
    </xf>
    <xf numFmtId="164" fontId="32" fillId="6" borderId="35" xfId="3" applyFont="1" applyFill="1" applyBorder="1" applyAlignment="1">
      <alignment horizontal="right" vertical="top" wrapText="1"/>
    </xf>
    <xf numFmtId="2" fontId="32" fillId="6" borderId="20" xfId="0" applyNumberFormat="1" applyFont="1" applyFill="1" applyBorder="1" applyAlignment="1">
      <alignment horizontal="right" vertical="top" wrapText="1"/>
    </xf>
    <xf numFmtId="2" fontId="32" fillId="2" borderId="36" xfId="0" applyNumberFormat="1" applyFont="1" applyFill="1" applyBorder="1" applyAlignment="1">
      <alignment horizontal="left" vertical="top" wrapText="1"/>
    </xf>
    <xf numFmtId="164" fontId="30" fillId="0" borderId="37" xfId="3" applyFont="1" applyBorder="1"/>
    <xf numFmtId="164" fontId="30" fillId="0" borderId="38" xfId="3" applyFont="1" applyBorder="1"/>
    <xf numFmtId="164" fontId="30" fillId="0" borderId="39" xfId="3" applyFont="1" applyBorder="1"/>
    <xf numFmtId="2" fontId="32" fillId="6" borderId="21" xfId="0" applyNumberFormat="1" applyFont="1" applyFill="1" applyBorder="1" applyAlignment="1">
      <alignment horizontal="right" vertical="top" wrapText="1"/>
    </xf>
    <xf numFmtId="164" fontId="32" fillId="6" borderId="40" xfId="3" applyFont="1" applyFill="1" applyBorder="1" applyAlignment="1">
      <alignment horizontal="right" vertical="top" wrapText="1"/>
    </xf>
    <xf numFmtId="2" fontId="32" fillId="2" borderId="30" xfId="0" applyNumberFormat="1" applyFont="1" applyFill="1" applyBorder="1" applyAlignment="1">
      <alignment horizontal="left" vertical="top" wrapText="1"/>
    </xf>
    <xf numFmtId="164" fontId="32" fillId="2" borderId="41" xfId="3" applyFont="1" applyFill="1" applyBorder="1" applyAlignment="1">
      <alignment horizontal="right" vertical="top" wrapText="1"/>
    </xf>
    <xf numFmtId="2" fontId="32" fillId="7" borderId="42" xfId="0" applyNumberFormat="1" applyFont="1" applyFill="1" applyBorder="1" applyAlignment="1">
      <alignment horizontal="right" vertical="top" wrapText="1"/>
    </xf>
    <xf numFmtId="2" fontId="32" fillId="6" borderId="42" xfId="0" applyNumberFormat="1" applyFont="1" applyFill="1" applyBorder="1" applyAlignment="1">
      <alignment horizontal="right" vertical="top" wrapText="1"/>
    </xf>
    <xf numFmtId="164" fontId="32" fillId="6" borderId="43" xfId="3" applyFont="1" applyFill="1" applyBorder="1" applyAlignment="1">
      <alignment horizontal="right" vertical="top" wrapText="1"/>
    </xf>
    <xf numFmtId="2" fontId="32" fillId="2" borderId="0" xfId="0" applyNumberFormat="1" applyFont="1" applyFill="1" applyBorder="1" applyAlignment="1">
      <alignment horizontal="left" vertical="top" wrapText="1"/>
    </xf>
    <xf numFmtId="164" fontId="32" fillId="2" borderId="0" xfId="3" applyFont="1" applyFill="1" applyBorder="1" applyAlignment="1">
      <alignment horizontal="right" wrapText="1" readingOrder="1"/>
    </xf>
    <xf numFmtId="2" fontId="30" fillId="7" borderId="0" xfId="0" applyNumberFormat="1" applyFont="1" applyFill="1"/>
    <xf numFmtId="2" fontId="30" fillId="0" borderId="0" xfId="0" applyNumberFormat="1" applyFont="1" applyFill="1"/>
    <xf numFmtId="164" fontId="30" fillId="0" borderId="0" xfId="3" applyFont="1" applyFill="1"/>
    <xf numFmtId="0" fontId="30" fillId="0" borderId="0" xfId="0" applyFont="1" applyAlignment="1">
      <alignment vertical="top"/>
    </xf>
    <xf numFmtId="164" fontId="30" fillId="0" borderId="0" xfId="3" applyFont="1" applyAlignment="1">
      <alignment vertical="top"/>
    </xf>
    <xf numFmtId="0" fontId="32" fillId="2" borderId="0" xfId="0" applyFont="1" applyFill="1" applyAlignment="1">
      <alignment horizontal="left" vertical="top"/>
    </xf>
    <xf numFmtId="0" fontId="30" fillId="2" borderId="28" xfId="0" applyFont="1" applyFill="1" applyBorder="1" applyAlignment="1">
      <alignment vertical="top"/>
    </xf>
    <xf numFmtId="164" fontId="32" fillId="2" borderId="13" xfId="3" applyFont="1" applyFill="1" applyBorder="1" applyAlignment="1">
      <alignment horizontal="left" vertical="top" wrapText="1"/>
    </xf>
    <xf numFmtId="164" fontId="32" fillId="7" borderId="13" xfId="3" applyFont="1" applyFill="1" applyBorder="1" applyAlignment="1">
      <alignment horizontal="left" vertical="center" wrapText="1"/>
    </xf>
    <xf numFmtId="164" fontId="32" fillId="7" borderId="32" xfId="3" applyFont="1" applyFill="1" applyBorder="1" applyAlignment="1">
      <alignment horizontal="left" vertical="center" wrapText="1"/>
    </xf>
    <xf numFmtId="164" fontId="32" fillId="6" borderId="13" xfId="3" applyFont="1" applyFill="1" applyBorder="1" applyAlignment="1">
      <alignment horizontal="left" vertical="center" wrapText="1"/>
    </xf>
    <xf numFmtId="164" fontId="32" fillId="6" borderId="32" xfId="3" applyFont="1" applyFill="1" applyBorder="1" applyAlignment="1">
      <alignment horizontal="left" vertical="center" wrapText="1"/>
    </xf>
    <xf numFmtId="164" fontId="30" fillId="0" borderId="19" xfId="3" applyFont="1" applyBorder="1"/>
    <xf numFmtId="2" fontId="32" fillId="7" borderId="27" xfId="0" applyNumberFormat="1" applyFont="1" applyFill="1" applyBorder="1" applyAlignment="1">
      <alignment horizontal="right" vertical="top" wrapText="1"/>
    </xf>
    <xf numFmtId="164" fontId="32" fillId="6" borderId="19" xfId="3" applyFont="1" applyFill="1" applyBorder="1" applyAlignment="1">
      <alignment horizontal="right" vertical="top" wrapText="1"/>
    </xf>
    <xf numFmtId="164" fontId="30" fillId="0" borderId="20" xfId="3" applyFont="1" applyBorder="1"/>
    <xf numFmtId="164" fontId="30" fillId="0" borderId="21" xfId="3" applyFont="1" applyBorder="1"/>
    <xf numFmtId="164" fontId="30" fillId="0" borderId="27" xfId="3" applyFont="1" applyBorder="1"/>
    <xf numFmtId="164" fontId="30" fillId="0" borderId="17" xfId="3" applyFont="1" applyBorder="1"/>
    <xf numFmtId="164" fontId="32" fillId="6" borderId="21" xfId="3" applyFont="1" applyFill="1" applyBorder="1" applyAlignment="1">
      <alignment horizontal="right" vertical="top" wrapText="1"/>
    </xf>
    <xf numFmtId="164" fontId="32" fillId="2" borderId="15" xfId="3" applyFont="1" applyFill="1" applyBorder="1" applyAlignment="1">
      <alignment horizontal="right" vertical="top" wrapText="1"/>
    </xf>
    <xf numFmtId="2" fontId="32" fillId="7" borderId="15" xfId="0" applyNumberFormat="1" applyFont="1" applyFill="1" applyBorder="1" applyAlignment="1">
      <alignment horizontal="right" vertical="top" wrapText="1"/>
    </xf>
    <xf numFmtId="2" fontId="32" fillId="6" borderId="15" xfId="0" applyNumberFormat="1" applyFont="1" applyFill="1" applyBorder="1" applyAlignment="1">
      <alignment horizontal="right" vertical="top" wrapText="1"/>
    </xf>
    <xf numFmtId="164" fontId="32" fillId="6" borderId="15" xfId="3" applyFont="1" applyFill="1" applyBorder="1" applyAlignment="1">
      <alignment horizontal="right" vertical="top" wrapText="1"/>
    </xf>
    <xf numFmtId="0" fontId="30" fillId="2" borderId="13" xfId="0" applyFont="1" applyFill="1" applyBorder="1" applyAlignment="1">
      <alignment vertical="top"/>
    </xf>
    <xf numFmtId="164" fontId="32" fillId="7" borderId="13" xfId="3" applyFont="1" applyFill="1" applyBorder="1" applyAlignment="1">
      <alignment horizontal="left" vertical="top" wrapText="1"/>
    </xf>
    <xf numFmtId="164" fontId="32" fillId="6" borderId="13" xfId="3" applyFont="1" applyFill="1" applyBorder="1" applyAlignment="1">
      <alignment horizontal="left" vertical="top" wrapText="1"/>
    </xf>
    <xf numFmtId="2" fontId="32" fillId="2" borderId="28" xfId="0" applyNumberFormat="1" applyFont="1" applyFill="1" applyBorder="1" applyAlignment="1">
      <alignment horizontal="left" vertical="top" wrapText="1"/>
    </xf>
    <xf numFmtId="2" fontId="32" fillId="7" borderId="34" xfId="0" applyNumberFormat="1" applyFont="1" applyFill="1" applyBorder="1" applyAlignment="1">
      <alignment horizontal="right" vertical="top" wrapText="1"/>
    </xf>
    <xf numFmtId="2" fontId="32" fillId="7" borderId="19" xfId="0" applyNumberFormat="1" applyFont="1" applyFill="1" applyBorder="1" applyAlignment="1">
      <alignment horizontal="right" vertical="top" wrapText="1"/>
    </xf>
    <xf numFmtId="2" fontId="32" fillId="7" borderId="35" xfId="0" applyNumberFormat="1" applyFont="1" applyFill="1" applyBorder="1" applyAlignment="1">
      <alignment horizontal="right" vertical="top" wrapText="1"/>
    </xf>
    <xf numFmtId="2" fontId="32" fillId="7" borderId="20" xfId="0" applyNumberFormat="1" applyFont="1" applyFill="1" applyBorder="1" applyAlignment="1">
      <alignment horizontal="right" vertical="top" wrapText="1"/>
    </xf>
    <xf numFmtId="2" fontId="32" fillId="2" borderId="44" xfId="0" applyNumberFormat="1" applyFont="1" applyFill="1" applyBorder="1" applyAlignment="1">
      <alignment horizontal="left" vertical="top" wrapText="1"/>
    </xf>
    <xf numFmtId="164" fontId="30" fillId="0" borderId="45" xfId="3" applyFont="1" applyBorder="1"/>
    <xf numFmtId="164" fontId="30" fillId="0" borderId="5" xfId="3" applyFont="1" applyBorder="1"/>
    <xf numFmtId="2" fontId="32" fillId="6" borderId="5" xfId="0" applyNumberFormat="1" applyFont="1" applyFill="1" applyBorder="1" applyAlignment="1">
      <alignment horizontal="right" vertical="top" wrapText="1"/>
    </xf>
    <xf numFmtId="164" fontId="32" fillId="6" borderId="22" xfId="3" applyFont="1" applyFill="1" applyBorder="1" applyAlignment="1">
      <alignment horizontal="right" vertical="top" wrapText="1"/>
    </xf>
    <xf numFmtId="2" fontId="32" fillId="2" borderId="15" xfId="0" applyNumberFormat="1" applyFont="1" applyFill="1" applyBorder="1" applyAlignment="1">
      <alignment horizontal="left" vertical="top" wrapText="1"/>
    </xf>
    <xf numFmtId="164" fontId="32" fillId="2" borderId="0" xfId="3" applyFont="1" applyFill="1" applyBorder="1" applyAlignment="1">
      <alignment horizontal="right" vertical="top" wrapText="1"/>
    </xf>
    <xf numFmtId="2" fontId="30" fillId="7" borderId="0" xfId="0" applyNumberFormat="1" applyFont="1" applyFill="1" applyBorder="1"/>
    <xf numFmtId="2" fontId="30" fillId="0" borderId="0" xfId="0" applyNumberFormat="1" applyFont="1" applyFill="1" applyBorder="1"/>
    <xf numFmtId="164" fontId="30" fillId="0" borderId="0" xfId="3" applyFont="1" applyFill="1" applyBorder="1"/>
    <xf numFmtId="0" fontId="30" fillId="6" borderId="7" xfId="0" applyFont="1" applyFill="1" applyBorder="1"/>
    <xf numFmtId="164" fontId="30" fillId="6" borderId="0" xfId="3" applyFont="1" applyFill="1"/>
    <xf numFmtId="164" fontId="32" fillId="7" borderId="13" xfId="3" applyNumberFormat="1" applyFont="1" applyFill="1" applyBorder="1" applyAlignment="1">
      <alignment horizontal="left" vertical="center" wrapText="1"/>
    </xf>
    <xf numFmtId="164" fontId="32" fillId="7" borderId="40" xfId="3" applyNumberFormat="1" applyFont="1" applyFill="1" applyBorder="1" applyAlignment="1">
      <alignment horizontal="left" vertical="center" wrapText="1"/>
    </xf>
    <xf numFmtId="164" fontId="32" fillId="6" borderId="13" xfId="3" applyNumberFormat="1" applyFont="1" applyFill="1" applyBorder="1" applyAlignment="1">
      <alignment horizontal="left" vertical="center" wrapText="1"/>
    </xf>
    <xf numFmtId="164" fontId="32" fillId="6" borderId="40" xfId="3" applyFont="1" applyFill="1" applyBorder="1" applyAlignment="1">
      <alignment horizontal="left" vertical="center" wrapText="1"/>
    </xf>
    <xf numFmtId="2" fontId="32" fillId="7" borderId="29" xfId="0" applyNumberFormat="1" applyFont="1" applyFill="1" applyBorder="1" applyAlignment="1">
      <alignment horizontal="right" vertical="top" wrapText="1"/>
    </xf>
    <xf numFmtId="164" fontId="30" fillId="0" borderId="18" xfId="3" applyFont="1" applyBorder="1"/>
    <xf numFmtId="164" fontId="32" fillId="6" borderId="46" xfId="3" applyFont="1" applyFill="1" applyBorder="1" applyAlignment="1">
      <alignment horizontal="right" vertical="top" wrapText="1"/>
    </xf>
    <xf numFmtId="164" fontId="32" fillId="2" borderId="47" xfId="3" applyFont="1" applyFill="1" applyBorder="1" applyAlignment="1">
      <alignment horizontal="right" vertical="top" wrapText="1"/>
    </xf>
    <xf numFmtId="0" fontId="30" fillId="2" borderId="30" xfId="0" applyFont="1" applyFill="1" applyBorder="1" applyAlignment="1">
      <alignment vertical="top"/>
    </xf>
    <xf numFmtId="164" fontId="32" fillId="2" borderId="7" xfId="3" applyFont="1" applyFill="1" applyBorder="1" applyAlignment="1">
      <alignment horizontal="left" vertical="top" wrapText="1"/>
    </xf>
    <xf numFmtId="164" fontId="32" fillId="7" borderId="7" xfId="3" applyFont="1" applyFill="1" applyBorder="1" applyAlignment="1">
      <alignment horizontal="left" vertical="center" wrapText="1"/>
    </xf>
    <xf numFmtId="164" fontId="32" fillId="7" borderId="31" xfId="3" applyFont="1" applyFill="1" applyBorder="1" applyAlignment="1">
      <alignment horizontal="left" vertical="center" wrapText="1"/>
    </xf>
    <xf numFmtId="164" fontId="32" fillId="6" borderId="7" xfId="3" applyFont="1" applyFill="1" applyBorder="1" applyAlignment="1">
      <alignment horizontal="left" vertical="center" wrapText="1"/>
    </xf>
    <xf numFmtId="164" fontId="32" fillId="6" borderId="31" xfId="3" applyFont="1" applyFill="1" applyBorder="1" applyAlignment="1">
      <alignment horizontal="left" vertical="center" wrapText="1"/>
    </xf>
    <xf numFmtId="2" fontId="32" fillId="2" borderId="48" xfId="0" applyNumberFormat="1" applyFont="1" applyFill="1" applyBorder="1" applyAlignment="1">
      <alignment horizontal="left" vertical="top" wrapText="1"/>
    </xf>
    <xf numFmtId="2" fontId="32" fillId="6" borderId="16" xfId="0" applyNumberFormat="1" applyFont="1" applyFill="1" applyBorder="1" applyAlignment="1">
      <alignment horizontal="right" vertical="top" wrapText="1"/>
    </xf>
    <xf numFmtId="164" fontId="32" fillId="6" borderId="17" xfId="3" applyFont="1" applyFill="1" applyBorder="1" applyAlignment="1">
      <alignment horizontal="right" vertical="top" wrapText="1"/>
    </xf>
    <xf numFmtId="2" fontId="32" fillId="6" borderId="17" xfId="0" applyNumberFormat="1" applyFont="1" applyFill="1" applyBorder="1" applyAlignment="1">
      <alignment horizontal="right" vertical="top" wrapText="1"/>
    </xf>
    <xf numFmtId="164" fontId="30" fillId="0" borderId="6" xfId="3" applyFont="1" applyBorder="1"/>
    <xf numFmtId="2" fontId="32" fillId="6" borderId="18" xfId="0" applyNumberFormat="1" applyFont="1" applyFill="1" applyBorder="1" applyAlignment="1">
      <alignment horizontal="right" vertical="top" wrapText="1"/>
    </xf>
    <xf numFmtId="2" fontId="32" fillId="7" borderId="47" xfId="0" applyNumberFormat="1" applyFont="1" applyFill="1" applyBorder="1" applyAlignment="1">
      <alignment horizontal="right" vertical="top" wrapText="1"/>
    </xf>
    <xf numFmtId="2" fontId="32" fillId="6" borderId="47" xfId="0" applyNumberFormat="1" applyFont="1" applyFill="1" applyBorder="1" applyAlignment="1">
      <alignment horizontal="right" vertical="top" wrapText="1"/>
    </xf>
    <xf numFmtId="164" fontId="32" fillId="6" borderId="47" xfId="3" applyFont="1" applyFill="1" applyBorder="1" applyAlignment="1">
      <alignment horizontal="right" vertical="top" wrapText="1"/>
    </xf>
    <xf numFmtId="2" fontId="32" fillId="2" borderId="20" xfId="0" applyNumberFormat="1" applyFont="1" applyFill="1" applyBorder="1" applyAlignment="1">
      <alignment horizontal="left" vertical="top" wrapText="1"/>
    </xf>
    <xf numFmtId="164" fontId="30" fillId="7" borderId="3" xfId="3" applyFont="1" applyFill="1" applyBorder="1"/>
    <xf numFmtId="164" fontId="30" fillId="7" borderId="3" xfId="0" applyNumberFormat="1" applyFont="1" applyFill="1" applyBorder="1"/>
    <xf numFmtId="164" fontId="30" fillId="6" borderId="3" xfId="3" applyFont="1" applyFill="1" applyBorder="1"/>
    <xf numFmtId="164" fontId="30" fillId="6" borderId="25" xfId="3" applyFont="1" applyFill="1" applyBorder="1"/>
    <xf numFmtId="164" fontId="30" fillId="7" borderId="1" xfId="3" applyFont="1" applyFill="1" applyBorder="1"/>
    <xf numFmtId="164" fontId="30" fillId="7" borderId="1" xfId="0" applyNumberFormat="1" applyFont="1" applyFill="1" applyBorder="1"/>
    <xf numFmtId="164" fontId="30" fillId="6" borderId="1" xfId="3" applyFont="1" applyFill="1" applyBorder="1"/>
    <xf numFmtId="164" fontId="30" fillId="6" borderId="26" xfId="3" applyFont="1" applyFill="1" applyBorder="1"/>
    <xf numFmtId="2" fontId="32" fillId="2" borderId="49" xfId="0" applyNumberFormat="1" applyFont="1" applyFill="1" applyBorder="1" applyAlignment="1">
      <alignment horizontal="left" vertical="top" wrapText="1"/>
    </xf>
    <xf numFmtId="164" fontId="30" fillId="6" borderId="5" xfId="3" applyFont="1" applyFill="1" applyBorder="1"/>
    <xf numFmtId="164" fontId="30" fillId="6" borderId="22" xfId="3" applyFont="1" applyFill="1" applyBorder="1"/>
    <xf numFmtId="2" fontId="32" fillId="2" borderId="7" xfId="0" applyNumberFormat="1" applyFont="1" applyFill="1" applyBorder="1" applyAlignment="1">
      <alignment horizontal="left" vertical="top" wrapText="1"/>
    </xf>
    <xf numFmtId="164" fontId="32" fillId="2" borderId="7" xfId="3" applyFont="1" applyFill="1" applyBorder="1" applyAlignment="1">
      <alignment horizontal="right" vertical="top" wrapText="1"/>
    </xf>
    <xf numFmtId="164" fontId="30" fillId="7" borderId="42" xfId="0" applyNumberFormat="1" applyFont="1" applyFill="1" applyBorder="1"/>
    <xf numFmtId="164" fontId="30" fillId="6" borderId="42" xfId="0" applyNumberFormat="1" applyFont="1" applyFill="1" applyBorder="1"/>
    <xf numFmtId="164" fontId="30" fillId="6" borderId="43" xfId="3" applyFont="1" applyFill="1" applyBorder="1"/>
    <xf numFmtId="9" fontId="31" fillId="0" borderId="0" xfId="0" applyNumberFormat="1" applyFont="1" applyFill="1"/>
    <xf numFmtId="164" fontId="17" fillId="0" borderId="0" xfId="3" applyFont="1" applyFill="1" applyBorder="1"/>
    <xf numFmtId="0" fontId="0" fillId="0" borderId="0" xfId="0" applyFill="1"/>
    <xf numFmtId="164" fontId="32" fillId="7" borderId="7" xfId="3" applyNumberFormat="1" applyFont="1" applyFill="1" applyBorder="1" applyAlignment="1">
      <alignment horizontal="left" vertical="center" wrapText="1"/>
    </xf>
    <xf numFmtId="164" fontId="32" fillId="7" borderId="50" xfId="3" applyNumberFormat="1" applyFont="1" applyFill="1" applyBorder="1" applyAlignment="1">
      <alignment horizontal="left" vertical="center" wrapText="1"/>
    </xf>
    <xf numFmtId="164" fontId="32" fillId="6" borderId="7" xfId="3" applyNumberFormat="1" applyFont="1" applyFill="1" applyBorder="1" applyAlignment="1">
      <alignment horizontal="left" vertical="center" wrapText="1"/>
    </xf>
    <xf numFmtId="9" fontId="0" fillId="0" borderId="0" xfId="0" applyNumberFormat="1" applyFill="1"/>
    <xf numFmtId="2" fontId="32" fillId="2" borderId="19" xfId="0" applyNumberFormat="1" applyFont="1" applyFill="1" applyBorder="1" applyAlignment="1">
      <alignment horizontal="left" vertical="top" wrapText="1"/>
    </xf>
    <xf numFmtId="164" fontId="30" fillId="0" borderId="9" xfId="3" applyFont="1" applyBorder="1"/>
    <xf numFmtId="164" fontId="30" fillId="7" borderId="9" xfId="3" applyFont="1" applyFill="1" applyBorder="1"/>
    <xf numFmtId="164" fontId="30" fillId="7" borderId="51" xfId="0" applyNumberFormat="1" applyFont="1" applyFill="1" applyBorder="1"/>
    <xf numFmtId="164" fontId="30" fillId="6" borderId="9" xfId="3" applyFont="1" applyFill="1" applyBorder="1"/>
    <xf numFmtId="164" fontId="30" fillId="6" borderId="34" xfId="3" applyFont="1" applyFill="1" applyBorder="1"/>
    <xf numFmtId="0" fontId="31" fillId="0" borderId="0" xfId="0" applyFont="1" applyFill="1"/>
    <xf numFmtId="164" fontId="17" fillId="0" borderId="0" xfId="3" applyNumberFormat="1" applyFont="1" applyFill="1" applyBorder="1"/>
    <xf numFmtId="43" fontId="0" fillId="0" borderId="0" xfId="0" applyNumberFormat="1" applyFill="1"/>
    <xf numFmtId="164" fontId="30" fillId="0" borderId="1" xfId="3" applyFont="1" applyBorder="1"/>
    <xf numFmtId="164" fontId="30" fillId="7" borderId="17" xfId="0" applyNumberFormat="1" applyFont="1" applyFill="1" applyBorder="1"/>
    <xf numFmtId="164" fontId="30" fillId="6" borderId="35" xfId="3" applyFont="1" applyFill="1" applyBorder="1"/>
    <xf numFmtId="2" fontId="32" fillId="2" borderId="21" xfId="0" applyNumberFormat="1" applyFont="1" applyFill="1" applyBorder="1" applyAlignment="1">
      <alignment horizontal="left" vertical="top" wrapText="1"/>
    </xf>
    <xf numFmtId="2" fontId="32" fillId="7" borderId="44" xfId="0" applyNumberFormat="1" applyFont="1" applyFill="1" applyBorder="1" applyAlignment="1">
      <alignment horizontal="right" vertical="top" wrapText="1"/>
    </xf>
    <xf numFmtId="164" fontId="30" fillId="6" borderId="46" xfId="3" applyFont="1" applyFill="1" applyBorder="1"/>
    <xf numFmtId="164" fontId="30" fillId="7" borderId="9" xfId="0" applyNumberFormat="1" applyFont="1" applyFill="1" applyBorder="1"/>
    <xf numFmtId="164" fontId="30" fillId="6" borderId="15" xfId="0" applyNumberFormat="1" applyFont="1" applyFill="1" applyBorder="1"/>
    <xf numFmtId="164" fontId="30" fillId="6" borderId="52" xfId="3" applyFont="1" applyFill="1" applyBorder="1"/>
    <xf numFmtId="164" fontId="32" fillId="7" borderId="13" xfId="3" applyNumberFormat="1" applyFont="1" applyFill="1" applyBorder="1" applyAlignment="1">
      <alignment horizontal="left" vertical="top" wrapText="1"/>
    </xf>
    <xf numFmtId="164" fontId="32" fillId="7" borderId="40" xfId="3" applyNumberFormat="1" applyFont="1" applyFill="1" applyBorder="1" applyAlignment="1">
      <alignment horizontal="left" vertical="top" wrapText="1"/>
    </xf>
    <xf numFmtId="164" fontId="32" fillId="6" borderId="13" xfId="3" applyNumberFormat="1" applyFont="1" applyFill="1" applyBorder="1" applyAlignment="1">
      <alignment horizontal="left" vertical="top" wrapText="1"/>
    </xf>
    <xf numFmtId="164" fontId="32" fillId="6" borderId="40" xfId="3" applyFont="1" applyFill="1" applyBorder="1" applyAlignment="1">
      <alignment horizontal="left" vertical="top" wrapText="1"/>
    </xf>
    <xf numFmtId="164" fontId="30" fillId="0" borderId="3" xfId="3" applyFont="1" applyBorder="1"/>
    <xf numFmtId="2" fontId="32" fillId="7" borderId="21" xfId="0" applyNumberFormat="1" applyFont="1" applyFill="1" applyBorder="1" applyAlignment="1">
      <alignment horizontal="right" vertical="top" wrapText="1"/>
    </xf>
    <xf numFmtId="2" fontId="32" fillId="7" borderId="41" xfId="0" applyNumberFormat="1" applyFont="1" applyFill="1" applyBorder="1" applyAlignment="1">
      <alignment horizontal="right" vertical="top" wrapText="1"/>
    </xf>
    <xf numFmtId="2" fontId="32" fillId="7" borderId="43" xfId="0" applyNumberFormat="1" applyFont="1" applyFill="1" applyBorder="1" applyAlignment="1">
      <alignment horizontal="right" vertical="top" wrapText="1"/>
    </xf>
    <xf numFmtId="2" fontId="32" fillId="6" borderId="41" xfId="0" applyNumberFormat="1" applyFont="1" applyFill="1" applyBorder="1" applyAlignment="1">
      <alignment horizontal="right" vertical="top" wrapText="1"/>
    </xf>
    <xf numFmtId="164" fontId="32" fillId="7" borderId="10" xfId="3" applyFont="1" applyFill="1" applyBorder="1" applyAlignment="1">
      <alignment horizontal="left" vertical="top" wrapText="1"/>
    </xf>
    <xf numFmtId="164" fontId="32" fillId="6" borderId="10" xfId="3" applyFont="1" applyFill="1" applyBorder="1" applyAlignment="1">
      <alignment horizontal="left" vertical="top" wrapText="1"/>
    </xf>
    <xf numFmtId="2" fontId="32" fillId="6" borderId="44" xfId="0" applyNumberFormat="1" applyFont="1" applyFill="1" applyBorder="1" applyAlignment="1">
      <alignment horizontal="right" vertical="top" wrapText="1"/>
    </xf>
    <xf numFmtId="2" fontId="32" fillId="7" borderId="30" xfId="0" applyNumberFormat="1" applyFont="1" applyFill="1" applyBorder="1" applyAlignment="1">
      <alignment horizontal="right" vertical="top" wrapText="1"/>
    </xf>
    <xf numFmtId="2" fontId="32" fillId="7" borderId="7" xfId="0" applyNumberFormat="1" applyFont="1" applyFill="1" applyBorder="1" applyAlignment="1">
      <alignment horizontal="right" vertical="top" wrapText="1"/>
    </xf>
    <xf numFmtId="2" fontId="32" fillId="6" borderId="30" xfId="0" applyNumberFormat="1" applyFont="1" applyFill="1" applyBorder="1" applyAlignment="1">
      <alignment horizontal="right" vertical="top" wrapText="1"/>
    </xf>
    <xf numFmtId="164" fontId="32" fillId="6" borderId="7" xfId="3" applyFont="1" applyFill="1" applyBorder="1" applyAlignment="1">
      <alignment horizontal="right" vertical="top" wrapText="1"/>
    </xf>
    <xf numFmtId="2" fontId="32" fillId="7" borderId="12" xfId="0" applyNumberFormat="1" applyFont="1" applyFill="1" applyBorder="1" applyAlignment="1">
      <alignment horizontal="right" vertical="top" wrapText="1"/>
    </xf>
    <xf numFmtId="2" fontId="32" fillId="6" borderId="12" xfId="0" applyNumberFormat="1" applyFont="1" applyFill="1" applyBorder="1" applyAlignment="1">
      <alignment horizontal="right" vertical="top" wrapText="1"/>
    </xf>
    <xf numFmtId="164" fontId="32" fillId="2" borderId="34" xfId="3" applyFont="1" applyFill="1" applyBorder="1" applyAlignment="1">
      <alignment vertical="top" wrapText="1"/>
    </xf>
    <xf numFmtId="2" fontId="32" fillId="7" borderId="36" xfId="0" applyNumberFormat="1" applyFont="1" applyFill="1" applyBorder="1" applyAlignment="1">
      <alignment horizontal="right" vertical="top" wrapText="1"/>
    </xf>
    <xf numFmtId="2" fontId="32" fillId="7" borderId="49" xfId="0" applyNumberFormat="1" applyFont="1" applyFill="1" applyBorder="1" applyAlignment="1">
      <alignment horizontal="right" vertical="top" wrapText="1"/>
    </xf>
    <xf numFmtId="2" fontId="32" fillId="6" borderId="36" xfId="0" applyNumberFormat="1" applyFont="1" applyFill="1" applyBorder="1" applyAlignment="1">
      <alignment horizontal="right" vertical="top" wrapText="1"/>
    </xf>
    <xf numFmtId="164" fontId="32" fillId="6" borderId="49" xfId="3" applyFont="1" applyFill="1" applyBorder="1" applyAlignment="1">
      <alignment horizontal="right" vertical="top" wrapText="1"/>
    </xf>
    <xf numFmtId="164" fontId="32" fillId="2" borderId="31" xfId="3" applyFont="1" applyFill="1" applyBorder="1" applyAlignment="1">
      <alignment horizontal="right" vertical="top" wrapText="1"/>
    </xf>
    <xf numFmtId="2" fontId="32" fillId="7" borderId="40" xfId="0" applyNumberFormat="1" applyFont="1" applyFill="1" applyBorder="1" applyAlignment="1">
      <alignment horizontal="right" vertical="top" wrapText="1"/>
    </xf>
    <xf numFmtId="2" fontId="32" fillId="6" borderId="49" xfId="0" applyNumberFormat="1" applyFont="1" applyFill="1" applyBorder="1" applyAlignment="1">
      <alignment horizontal="right" vertical="top" wrapText="1"/>
    </xf>
    <xf numFmtId="2" fontId="32" fillId="6" borderId="7" xfId="0" applyNumberFormat="1" applyFont="1" applyFill="1" applyBorder="1" applyAlignment="1">
      <alignment horizontal="right" vertical="top" wrapText="1"/>
    </xf>
    <xf numFmtId="164" fontId="32" fillId="6" borderId="31" xfId="3" applyFont="1" applyFill="1" applyBorder="1" applyAlignment="1">
      <alignment horizontal="right" vertical="top" wrapText="1"/>
    </xf>
    <xf numFmtId="2" fontId="32" fillId="7" borderId="46" xfId="0" applyNumberFormat="1" applyFont="1" applyFill="1" applyBorder="1" applyAlignment="1">
      <alignment horizontal="right" vertical="top" wrapText="1"/>
    </xf>
    <xf numFmtId="164" fontId="32" fillId="2" borderId="34" xfId="3" applyFont="1" applyFill="1" applyBorder="1" applyAlignment="1">
      <alignment horizontal="left" vertical="center" wrapText="1"/>
    </xf>
    <xf numFmtId="164" fontId="32" fillId="7" borderId="10" xfId="3" applyFont="1" applyFill="1" applyBorder="1" applyAlignment="1">
      <alignment horizontal="left" vertical="center" wrapText="1"/>
    </xf>
    <xf numFmtId="164" fontId="32" fillId="6" borderId="10" xfId="3" applyFont="1" applyFill="1" applyBorder="1" applyAlignment="1">
      <alignment horizontal="left" vertical="center" wrapText="1"/>
    </xf>
    <xf numFmtId="164" fontId="32" fillId="2" borderId="13" xfId="3" applyFont="1" applyFill="1" applyBorder="1" applyAlignment="1">
      <alignment horizontal="left" vertical="center" wrapText="1"/>
    </xf>
    <xf numFmtId="164" fontId="32" fillId="7" borderId="36" xfId="3" applyFont="1" applyFill="1" applyBorder="1" applyAlignment="1">
      <alignment horizontal="left" vertical="center" wrapText="1"/>
    </xf>
    <xf numFmtId="164" fontId="32" fillId="6" borderId="36" xfId="3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vertical="top"/>
    </xf>
    <xf numFmtId="164" fontId="32" fillId="7" borderId="32" xfId="3" applyNumberFormat="1" applyFont="1" applyFill="1" applyBorder="1" applyAlignment="1">
      <alignment horizontal="left" vertical="center" wrapText="1"/>
    </xf>
    <xf numFmtId="2" fontId="32" fillId="7" borderId="31" xfId="0" applyNumberFormat="1" applyFont="1" applyFill="1" applyBorder="1" applyAlignment="1">
      <alignment horizontal="right" vertical="top" wrapText="1"/>
    </xf>
    <xf numFmtId="164" fontId="33" fillId="6" borderId="31" xfId="3" applyFont="1" applyFill="1" applyBorder="1" applyAlignment="1">
      <alignment horizontal="right" vertical="top" wrapText="1"/>
    </xf>
    <xf numFmtId="164" fontId="32" fillId="2" borderId="19" xfId="3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vertical="top"/>
    </xf>
    <xf numFmtId="164" fontId="32" fillId="2" borderId="31" xfId="3" applyFont="1" applyFill="1" applyBorder="1" applyAlignment="1">
      <alignment horizontal="left" vertical="center" wrapText="1"/>
    </xf>
    <xf numFmtId="2" fontId="32" fillId="2" borderId="53" xfId="0" applyNumberFormat="1" applyFont="1" applyFill="1" applyBorder="1" applyAlignment="1">
      <alignment horizontal="left" vertical="top" wrapText="1"/>
    </xf>
    <xf numFmtId="2" fontId="32" fillId="2" borderId="12" xfId="0" applyNumberFormat="1" applyFont="1" applyFill="1" applyBorder="1" applyAlignment="1">
      <alignment horizontal="left" vertical="top" wrapText="1"/>
    </xf>
    <xf numFmtId="2" fontId="32" fillId="7" borderId="54" xfId="0" applyNumberFormat="1" applyFont="1" applyFill="1" applyBorder="1" applyAlignment="1">
      <alignment horizontal="right" vertical="top" wrapText="1"/>
    </xf>
    <xf numFmtId="2" fontId="32" fillId="7" borderId="55" xfId="0" applyNumberFormat="1" applyFont="1" applyFill="1" applyBorder="1" applyAlignment="1">
      <alignment horizontal="right" vertical="top" wrapText="1"/>
    </xf>
    <xf numFmtId="164" fontId="32" fillId="7" borderId="19" xfId="3" applyNumberFormat="1" applyFont="1" applyFill="1" applyBorder="1" applyAlignment="1">
      <alignment horizontal="left" vertical="center" wrapText="1"/>
    </xf>
    <xf numFmtId="164" fontId="32" fillId="6" borderId="19" xfId="3" applyNumberFormat="1" applyFont="1" applyFill="1" applyBorder="1" applyAlignment="1">
      <alignment horizontal="left" vertical="center" wrapText="1"/>
    </xf>
    <xf numFmtId="164" fontId="32" fillId="6" borderId="19" xfId="3" applyFont="1" applyFill="1" applyBorder="1" applyAlignment="1">
      <alignment horizontal="left" vertical="center" wrapText="1"/>
    </xf>
    <xf numFmtId="164" fontId="32" fillId="2" borderId="7" xfId="3" applyFont="1" applyFill="1" applyBorder="1" applyAlignment="1">
      <alignment horizontal="left" vertical="center" wrapText="1"/>
    </xf>
    <xf numFmtId="164" fontId="32" fillId="7" borderId="56" xfId="3" applyNumberFormat="1" applyFont="1" applyFill="1" applyBorder="1" applyAlignment="1">
      <alignment horizontal="left" vertical="center" wrapText="1"/>
    </xf>
    <xf numFmtId="164" fontId="32" fillId="7" borderId="42" xfId="3" applyNumberFormat="1" applyFont="1" applyFill="1" applyBorder="1" applyAlignment="1">
      <alignment horizontal="left" vertical="center" wrapText="1"/>
    </xf>
    <xf numFmtId="164" fontId="32" fillId="6" borderId="42" xfId="3" applyNumberFormat="1" applyFont="1" applyFill="1" applyBorder="1" applyAlignment="1">
      <alignment horizontal="left" vertical="center" wrapText="1"/>
    </xf>
    <xf numFmtId="164" fontId="32" fillId="6" borderId="43" xfId="3" applyFont="1" applyFill="1" applyBorder="1" applyAlignment="1">
      <alignment horizontal="left" vertical="center" wrapText="1"/>
    </xf>
    <xf numFmtId="2" fontId="32" fillId="2" borderId="51" xfId="0" applyNumberFormat="1" applyFont="1" applyFill="1" applyBorder="1" applyAlignment="1">
      <alignment horizontal="left" vertical="top" wrapText="1"/>
    </xf>
    <xf numFmtId="164" fontId="30" fillId="0" borderId="53" xfId="3" applyFont="1" applyBorder="1"/>
    <xf numFmtId="2" fontId="32" fillId="7" borderId="57" xfId="0" applyNumberFormat="1" applyFont="1" applyFill="1" applyBorder="1" applyAlignment="1">
      <alignment horizontal="right" vertical="top" wrapText="1"/>
    </xf>
    <xf numFmtId="2" fontId="32" fillId="6" borderId="53" xfId="0" applyNumberFormat="1" applyFont="1" applyFill="1" applyBorder="1" applyAlignment="1">
      <alignment horizontal="right" vertical="top" wrapText="1"/>
    </xf>
    <xf numFmtId="164" fontId="32" fillId="6" borderId="57" xfId="3" applyFont="1" applyFill="1" applyBorder="1" applyAlignment="1">
      <alignment horizontal="right" vertical="top" wrapText="1"/>
    </xf>
    <xf numFmtId="2" fontId="32" fillId="2" borderId="17" xfId="0" applyNumberFormat="1" applyFont="1" applyFill="1" applyBorder="1" applyAlignment="1">
      <alignment horizontal="left" vertical="top" wrapText="1"/>
    </xf>
    <xf numFmtId="2" fontId="32" fillId="2" borderId="39" xfId="0" applyNumberFormat="1" applyFont="1" applyFill="1" applyBorder="1" applyAlignment="1">
      <alignment horizontal="left" vertical="top" wrapText="1"/>
    </xf>
    <xf numFmtId="164" fontId="30" fillId="0" borderId="49" xfId="3" applyFont="1" applyBorder="1"/>
    <xf numFmtId="2" fontId="32" fillId="7" borderId="56" xfId="0" applyNumberFormat="1" applyFont="1" applyFill="1" applyBorder="1" applyAlignment="1">
      <alignment horizontal="right" vertical="top" wrapText="1"/>
    </xf>
    <xf numFmtId="164" fontId="32" fillId="6" borderId="37" xfId="3" applyFont="1" applyFill="1" applyBorder="1" applyAlignment="1">
      <alignment horizontal="left" vertical="top" wrapText="1"/>
    </xf>
    <xf numFmtId="164" fontId="32" fillId="6" borderId="58" xfId="3" applyFont="1" applyFill="1" applyBorder="1" applyAlignment="1">
      <alignment horizontal="left" vertical="top" wrapText="1"/>
    </xf>
    <xf numFmtId="2" fontId="32" fillId="6" borderId="35" xfId="0" applyNumberFormat="1" applyFont="1" applyFill="1" applyBorder="1" applyAlignment="1">
      <alignment horizontal="right" vertical="top" wrapText="1"/>
    </xf>
    <xf numFmtId="2" fontId="32" fillId="6" borderId="40" xfId="0" applyNumberFormat="1" applyFont="1" applyFill="1" applyBorder="1" applyAlignment="1">
      <alignment horizontal="right" vertical="top" wrapText="1"/>
    </xf>
    <xf numFmtId="164" fontId="32" fillId="2" borderId="42" xfId="3" applyFont="1" applyFill="1" applyBorder="1" applyAlignment="1">
      <alignment horizontal="right" vertical="top" wrapText="1"/>
    </xf>
    <xf numFmtId="164" fontId="32" fillId="7" borderId="41" xfId="3" applyFont="1" applyFill="1" applyBorder="1" applyAlignment="1">
      <alignment horizontal="left" vertical="top" wrapText="1"/>
    </xf>
    <xf numFmtId="164" fontId="32" fillId="7" borderId="43" xfId="3" applyFont="1" applyFill="1" applyBorder="1" applyAlignment="1">
      <alignment horizontal="left" vertical="top" wrapText="1"/>
    </xf>
    <xf numFmtId="164" fontId="32" fillId="6" borderId="41" xfId="3" applyFont="1" applyFill="1" applyBorder="1" applyAlignment="1">
      <alignment horizontal="left" vertical="top" wrapText="1"/>
    </xf>
    <xf numFmtId="164" fontId="32" fillId="6" borderId="43" xfId="3" applyFont="1" applyFill="1" applyBorder="1" applyAlignment="1">
      <alignment horizontal="left" vertical="top" wrapText="1"/>
    </xf>
    <xf numFmtId="164" fontId="30" fillId="0" borderId="13" xfId="3" applyFont="1" applyBorder="1"/>
    <xf numFmtId="164" fontId="32" fillId="2" borderId="19" xfId="3" applyFont="1" applyFill="1" applyBorder="1" applyAlignment="1">
      <alignment horizontal="left" vertical="center" wrapText="1"/>
    </xf>
    <xf numFmtId="164" fontId="32" fillId="7" borderId="59" xfId="3" applyFont="1" applyFill="1" applyBorder="1" applyAlignment="1">
      <alignment horizontal="left" vertical="center" wrapText="1"/>
    </xf>
    <xf numFmtId="164" fontId="32" fillId="7" borderId="58" xfId="3" applyFont="1" applyFill="1" applyBorder="1" applyAlignment="1">
      <alignment horizontal="left" vertical="center" wrapText="1"/>
    </xf>
    <xf numFmtId="164" fontId="32" fillId="6" borderId="37" xfId="3" applyFont="1" applyFill="1" applyBorder="1" applyAlignment="1">
      <alignment horizontal="left" vertical="center" wrapText="1"/>
    </xf>
    <xf numFmtId="164" fontId="32" fillId="6" borderId="58" xfId="3" applyFont="1" applyFill="1" applyBorder="1" applyAlignment="1">
      <alignment horizontal="left" vertical="center" wrapText="1"/>
    </xf>
    <xf numFmtId="164" fontId="32" fillId="2" borderId="21" xfId="3" applyFont="1" applyFill="1" applyBorder="1" applyAlignment="1">
      <alignment horizontal="right" vertical="top" wrapText="1"/>
    </xf>
    <xf numFmtId="2" fontId="32" fillId="6" borderId="1" xfId="0" applyNumberFormat="1" applyFont="1" applyFill="1" applyBorder="1" applyAlignment="1">
      <alignment horizontal="right" vertical="top" wrapText="1"/>
    </xf>
    <xf numFmtId="164" fontId="32" fillId="6" borderId="1" xfId="3" applyFont="1" applyFill="1" applyBorder="1" applyAlignment="1">
      <alignment horizontal="right" vertical="top" wrapText="1"/>
    </xf>
    <xf numFmtId="0" fontId="30" fillId="2" borderId="28" xfId="0" applyFont="1" applyFill="1" applyBorder="1" applyAlignment="1">
      <alignment vertical="center"/>
    </xf>
    <xf numFmtId="164" fontId="32" fillId="7" borderId="37" xfId="3" applyFont="1" applyFill="1" applyBorder="1" applyAlignment="1">
      <alignment horizontal="left" vertical="center" wrapText="1"/>
    </xf>
    <xf numFmtId="164" fontId="32" fillId="7" borderId="59" xfId="3" applyFont="1" applyFill="1" applyBorder="1" applyAlignment="1">
      <alignment horizontal="left" vertical="top" wrapText="1"/>
    </xf>
    <xf numFmtId="164" fontId="32" fillId="7" borderId="58" xfId="3" applyFont="1" applyFill="1" applyBorder="1" applyAlignment="1">
      <alignment horizontal="left" vertical="top" wrapText="1"/>
    </xf>
    <xf numFmtId="2" fontId="32" fillId="7" borderId="0" xfId="0" applyNumberFormat="1" applyFont="1" applyFill="1" applyBorder="1" applyAlignment="1">
      <alignment horizontal="right" vertical="top" wrapText="1"/>
    </xf>
    <xf numFmtId="0" fontId="30" fillId="0" borderId="7" xfId="0" applyFont="1" applyBorder="1"/>
    <xf numFmtId="164" fontId="30" fillId="0" borderId="31" xfId="3" applyFont="1" applyBorder="1"/>
    <xf numFmtId="164" fontId="32" fillId="7" borderId="37" xfId="3" applyFont="1" applyFill="1" applyBorder="1" applyAlignment="1">
      <alignment horizontal="left" vertical="top" wrapText="1"/>
    </xf>
    <xf numFmtId="164" fontId="32" fillId="2" borderId="56" xfId="3" applyFont="1" applyFill="1" applyBorder="1" applyAlignment="1">
      <alignment horizontal="right" vertical="top" wrapText="1"/>
    </xf>
    <xf numFmtId="2" fontId="32" fillId="6" borderId="43" xfId="0" applyNumberFormat="1" applyFont="1" applyFill="1" applyBorder="1" applyAlignment="1">
      <alignment horizontal="right" vertical="top" wrapText="1"/>
    </xf>
    <xf numFmtId="0" fontId="30" fillId="0" borderId="30" xfId="0" applyFont="1" applyBorder="1"/>
    <xf numFmtId="164" fontId="18" fillId="0" borderId="0" xfId="3" applyFont="1" applyBorder="1"/>
    <xf numFmtId="165" fontId="30" fillId="0" borderId="4" xfId="0" applyNumberFormat="1" applyFont="1" applyFill="1" applyBorder="1" applyAlignment="1"/>
    <xf numFmtId="2" fontId="23" fillId="0" borderId="1" xfId="0" applyNumberFormat="1" applyFont="1" applyFill="1" applyBorder="1" applyAlignment="1"/>
    <xf numFmtId="0" fontId="22" fillId="0" borderId="4" xfId="0" applyFont="1" applyFill="1" applyBorder="1"/>
    <xf numFmtId="165" fontId="23" fillId="0" borderId="1" xfId="0" applyNumberFormat="1" applyFont="1" applyFill="1" applyBorder="1" applyAlignment="1"/>
    <xf numFmtId="164" fontId="22" fillId="0" borderId="1" xfId="1" applyFont="1" applyFill="1" applyBorder="1" applyAlignment="1"/>
    <xf numFmtId="0" fontId="22" fillId="0" borderId="0" xfId="0" applyFont="1" applyFill="1"/>
    <xf numFmtId="165" fontId="7" fillId="0" borderId="0" xfId="0" applyNumberFormat="1" applyFont="1" applyFill="1" applyBorder="1" applyAlignment="1"/>
    <xf numFmtId="165" fontId="8" fillId="0" borderId="11" xfId="0" applyNumberFormat="1" applyFont="1" applyFill="1" applyBorder="1" applyAlignment="1"/>
    <xf numFmtId="165" fontId="5" fillId="0" borderId="61" xfId="0" applyNumberFormat="1" applyFont="1" applyFill="1" applyBorder="1" applyAlignment="1"/>
    <xf numFmtId="0" fontId="22" fillId="0" borderId="1" xfId="0" applyFont="1" applyFill="1" applyBorder="1"/>
    <xf numFmtId="165" fontId="22" fillId="0" borderId="4" xfId="0" applyNumberFormat="1" applyFont="1" applyFill="1" applyBorder="1" applyAlignment="1"/>
    <xf numFmtId="165" fontId="22" fillId="0" borderId="1" xfId="0" applyNumberFormat="1" applyFont="1" applyFill="1" applyBorder="1" applyAlignment="1">
      <alignment horizontal="left"/>
    </xf>
    <xf numFmtId="165" fontId="24" fillId="0" borderId="4" xfId="0" applyNumberFormat="1" applyFont="1" applyFill="1" applyBorder="1" applyAlignment="1"/>
    <xf numFmtId="165" fontId="24" fillId="0" borderId="4" xfId="0" applyNumberFormat="1" applyFont="1" applyFill="1" applyBorder="1" applyAlignment="1">
      <alignment wrapText="1"/>
    </xf>
    <xf numFmtId="2" fontId="22" fillId="0" borderId="1" xfId="0" applyNumberFormat="1" applyFont="1" applyFill="1" applyBorder="1" applyAlignment="1"/>
    <xf numFmtId="165" fontId="22" fillId="0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/>
    <xf numFmtId="165" fontId="23" fillId="0" borderId="4" xfId="0" applyNumberFormat="1" applyFont="1" applyFill="1" applyBorder="1" applyAlignment="1"/>
    <xf numFmtId="165" fontId="30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left"/>
    </xf>
    <xf numFmtId="165" fontId="23" fillId="0" borderId="4" xfId="0" applyNumberFormat="1" applyFont="1" applyFill="1" applyBorder="1" applyAlignment="1">
      <alignment horizontal="left"/>
    </xf>
    <xf numFmtId="0" fontId="23" fillId="0" borderId="4" xfId="0" applyNumberFormat="1" applyFont="1" applyFill="1" applyBorder="1" applyAlignment="1">
      <alignment horizontal="left" vertical="top"/>
    </xf>
    <xf numFmtId="4" fontId="23" fillId="0" borderId="4" xfId="0" applyNumberFormat="1" applyFont="1" applyFill="1" applyBorder="1" applyAlignment="1">
      <alignment horizontal="left"/>
    </xf>
    <xf numFmtId="165" fontId="24" fillId="0" borderId="1" xfId="0" applyNumberFormat="1" applyFont="1" applyFill="1" applyBorder="1" applyAlignment="1"/>
    <xf numFmtId="0" fontId="24" fillId="0" borderId="1" xfId="0" applyFont="1" applyFill="1" applyBorder="1"/>
    <xf numFmtId="165" fontId="34" fillId="0" borderId="1" xfId="0" applyNumberFormat="1" applyFont="1" applyFill="1" applyBorder="1" applyAlignment="1"/>
    <xf numFmtId="2" fontId="22" fillId="0" borderId="1" xfId="0" applyNumberFormat="1" applyFont="1" applyFill="1" applyBorder="1" applyAlignment="1">
      <alignment horizontal="center"/>
    </xf>
    <xf numFmtId="165" fontId="22" fillId="0" borderId="1" xfId="0" applyNumberFormat="1" applyFont="1" applyFill="1" applyBorder="1"/>
    <xf numFmtId="9" fontId="22" fillId="0" borderId="1" xfId="0" applyNumberFormat="1" applyFont="1" applyFill="1" applyBorder="1"/>
    <xf numFmtId="0" fontId="7" fillId="0" borderId="0" xfId="16" applyFont="1" applyFill="1"/>
    <xf numFmtId="165" fontId="24" fillId="0" borderId="33" xfId="0" applyNumberFormat="1" applyFont="1" applyFill="1" applyBorder="1" applyAlignment="1"/>
    <xf numFmtId="0" fontId="23" fillId="0" borderId="0" xfId="0" applyFont="1" applyFill="1"/>
    <xf numFmtId="2" fontId="28" fillId="2" borderId="27" xfId="0" applyNumberFormat="1" applyFont="1" applyFill="1" applyBorder="1" applyAlignment="1">
      <alignment horizontal="left" vertical="top" wrapText="1"/>
    </xf>
    <xf numFmtId="0" fontId="0" fillId="0" borderId="61" xfId="0" applyBorder="1"/>
    <xf numFmtId="0" fontId="19" fillId="0" borderId="0" xfId="0" applyFont="1" applyFill="1"/>
    <xf numFmtId="164" fontId="7" fillId="0" borderId="1" xfId="1" applyFont="1" applyFill="1" applyBorder="1"/>
    <xf numFmtId="0" fontId="22" fillId="0" borderId="5" xfId="0" applyFont="1" applyFill="1" applyBorder="1"/>
    <xf numFmtId="0" fontId="0" fillId="0" borderId="0" xfId="0"/>
    <xf numFmtId="0" fontId="25" fillId="0" borderId="0" xfId="0" applyFont="1" applyFill="1"/>
    <xf numFmtId="164" fontId="19" fillId="0" borderId="0" xfId="1" applyFont="1" applyFill="1"/>
    <xf numFmtId="0" fontId="0" fillId="0" borderId="0" xfId="0" applyFill="1" applyBorder="1"/>
    <xf numFmtId="164" fontId="7" fillId="0" borderId="1" xfId="1" applyFont="1" applyFill="1" applyBorder="1" applyAlignment="1"/>
    <xf numFmtId="0" fontId="0" fillId="0" borderId="0" xfId="0"/>
    <xf numFmtId="164" fontId="22" fillId="0" borderId="9" xfId="1" applyFont="1" applyFill="1" applyBorder="1" applyAlignment="1">
      <alignment horizontal="center" vertical="top"/>
    </xf>
    <xf numFmtId="164" fontId="22" fillId="0" borderId="60" xfId="1" applyFont="1" applyFill="1" applyBorder="1" applyAlignment="1">
      <alignment horizontal="center" vertical="top"/>
    </xf>
    <xf numFmtId="164" fontId="22" fillId="0" borderId="1" xfId="1" applyFont="1" applyFill="1" applyBorder="1" applyAlignment="1">
      <alignment horizontal="center" vertical="top"/>
    </xf>
    <xf numFmtId="164" fontId="22" fillId="0" borderId="26" xfId="1" applyFont="1" applyBorder="1" applyAlignment="1">
      <alignment horizontal="center" vertical="top"/>
    </xf>
    <xf numFmtId="164" fontId="22" fillId="0" borderId="4" xfId="1" applyFont="1" applyFill="1" applyBorder="1" applyAlignment="1">
      <alignment wrapText="1"/>
    </xf>
    <xf numFmtId="164" fontId="22" fillId="0" borderId="5" xfId="1" applyFont="1" applyFill="1" applyBorder="1" applyAlignment="1">
      <alignment horizontal="center" vertical="top"/>
    </xf>
    <xf numFmtId="164" fontId="22" fillId="0" borderId="22" xfId="1" applyFont="1" applyBorder="1" applyAlignment="1">
      <alignment horizontal="center" vertical="top"/>
    </xf>
    <xf numFmtId="164" fontId="22" fillId="0" borderId="2" xfId="1" applyFont="1" applyFill="1" applyBorder="1" applyAlignment="1">
      <alignment wrapText="1"/>
    </xf>
    <xf numFmtId="164" fontId="22" fillId="0" borderId="3" xfId="1" applyFont="1" applyFill="1" applyBorder="1" applyAlignment="1">
      <alignment horizontal="center" vertical="top"/>
    </xf>
    <xf numFmtId="164" fontId="22" fillId="0" borderId="25" xfId="1" applyFont="1" applyFill="1" applyBorder="1" applyAlignment="1">
      <alignment horizontal="center" vertical="top"/>
    </xf>
    <xf numFmtId="164" fontId="22" fillId="0" borderId="6" xfId="1" applyFont="1" applyFill="1" applyBorder="1" applyAlignment="1">
      <alignment wrapText="1"/>
    </xf>
    <xf numFmtId="164" fontId="22" fillId="0" borderId="62" xfId="1" applyFont="1" applyFill="1" applyBorder="1" applyAlignment="1">
      <alignment horizontal="center" vertical="top"/>
    </xf>
    <xf numFmtId="164" fontId="22" fillId="0" borderId="55" xfId="1" applyFont="1" applyFill="1" applyBorder="1" applyAlignment="1">
      <alignment horizontal="center" vertical="top"/>
    </xf>
    <xf numFmtId="2" fontId="24" fillId="0" borderId="25" xfId="8" applyNumberFormat="1" applyFont="1" applyFill="1" applyBorder="1" applyAlignment="1">
      <alignment horizontal="center"/>
    </xf>
    <xf numFmtId="164" fontId="20" fillId="0" borderId="0" xfId="1" applyFont="1" applyFill="1" applyAlignment="1"/>
    <xf numFmtId="0" fontId="22" fillId="0" borderId="0" xfId="0" applyFont="1" applyFill="1" applyBorder="1"/>
    <xf numFmtId="0" fontId="7" fillId="0" borderId="1" xfId="0" applyFont="1" applyFill="1" applyBorder="1"/>
    <xf numFmtId="0" fontId="0" fillId="0" borderId="0" xfId="0"/>
    <xf numFmtId="0" fontId="36" fillId="0" borderId="4" xfId="0" applyFont="1" applyBorder="1" applyAlignment="1">
      <alignment vertical="top"/>
    </xf>
    <xf numFmtId="0" fontId="22" fillId="0" borderId="4" xfId="0" applyFont="1" applyBorder="1"/>
    <xf numFmtId="164" fontId="7" fillId="0" borderId="0" xfId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5" fillId="0" borderId="10" xfId="1" applyNumberFormat="1" applyFont="1" applyFill="1" applyBorder="1"/>
    <xf numFmtId="0" fontId="5" fillId="0" borderId="1" xfId="0" applyFont="1" applyFill="1" applyBorder="1"/>
    <xf numFmtId="0" fontId="0" fillId="0" borderId="0" xfId="0"/>
    <xf numFmtId="0" fontId="37" fillId="0" borderId="1" xfId="0" applyFont="1" applyBorder="1" applyAlignment="1">
      <alignment horizontal="center" vertical="top"/>
    </xf>
    <xf numFmtId="164" fontId="7" fillId="0" borderId="1" xfId="0" applyNumberFormat="1" applyFont="1" applyFill="1" applyBorder="1"/>
    <xf numFmtId="0" fontId="24" fillId="0" borderId="0" xfId="0" applyFont="1"/>
    <xf numFmtId="0" fontId="0" fillId="0" borderId="0" xfId="0"/>
    <xf numFmtId="0" fontId="0" fillId="0" borderId="0" xfId="0"/>
    <xf numFmtId="0" fontId="24" fillId="0" borderId="0" xfId="0" applyFont="1" applyFill="1"/>
    <xf numFmtId="0" fontId="22" fillId="0" borderId="1" xfId="0" applyNumberFormat="1" applyFont="1" applyFill="1" applyBorder="1" applyAlignment="1">
      <alignment horizontal="right"/>
    </xf>
    <xf numFmtId="2" fontId="22" fillId="0" borderId="1" xfId="0" applyNumberFormat="1" applyFont="1" applyFill="1" applyBorder="1"/>
    <xf numFmtId="0" fontId="20" fillId="0" borderId="0" xfId="0" applyNumberFormat="1" applyFont="1" applyFill="1" applyAlignment="1">
      <alignment horizontal="right"/>
    </xf>
    <xf numFmtId="2" fontId="38" fillId="0" borderId="0" xfId="0" applyNumberFormat="1" applyFont="1" applyFill="1"/>
    <xf numFmtId="164" fontId="4" fillId="0" borderId="1" xfId="0" applyNumberFormat="1" applyFont="1" applyFill="1" applyBorder="1"/>
    <xf numFmtId="171" fontId="23" fillId="0" borderId="1" xfId="0" applyNumberFormat="1" applyFont="1" applyFill="1" applyBorder="1"/>
    <xf numFmtId="171" fontId="7" fillId="0" borderId="1" xfId="0" applyNumberFormat="1" applyFont="1" applyFill="1" applyBorder="1"/>
    <xf numFmtId="165" fontId="23" fillId="0" borderId="1" xfId="0" applyNumberFormat="1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left"/>
    </xf>
    <xf numFmtId="1" fontId="22" fillId="0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9" fontId="22" fillId="0" borderId="0" xfId="1" applyNumberFormat="1" applyFont="1" applyFill="1" applyAlignment="1">
      <alignment horizontal="center"/>
    </xf>
    <xf numFmtId="169" fontId="23" fillId="0" borderId="1" xfId="1" applyNumberFormat="1" applyFont="1" applyFill="1" applyBorder="1" applyAlignment="1">
      <alignment horizontal="center" vertical="center"/>
    </xf>
    <xf numFmtId="169" fontId="22" fillId="0" borderId="1" xfId="1" applyNumberFormat="1" applyFont="1" applyFill="1" applyBorder="1" applyAlignment="1">
      <alignment horizontal="center" vertical="center"/>
    </xf>
    <xf numFmtId="169" fontId="39" fillId="0" borderId="5" xfId="1" applyNumberFormat="1" applyFont="1" applyFill="1" applyBorder="1" applyAlignment="1">
      <alignment horizontal="center" vertical="center"/>
    </xf>
    <xf numFmtId="169" fontId="7" fillId="0" borderId="0" xfId="1" applyNumberFormat="1" applyFont="1" applyFill="1" applyAlignment="1">
      <alignment horizontal="center" vertical="center"/>
    </xf>
    <xf numFmtId="169" fontId="22" fillId="0" borderId="0" xfId="1" applyNumberFormat="1" applyFont="1" applyFill="1" applyAlignment="1">
      <alignment horizontal="center" vertical="center"/>
    </xf>
    <xf numFmtId="165" fontId="7" fillId="0" borderId="32" xfId="0" applyNumberFormat="1" applyFont="1" applyFill="1" applyBorder="1" applyAlignment="1"/>
    <xf numFmtId="165" fontId="5" fillId="0" borderId="13" xfId="0" applyNumberFormat="1" applyFont="1" applyFill="1" applyBorder="1" applyAlignment="1"/>
    <xf numFmtId="165" fontId="5" fillId="0" borderId="1" xfId="0" applyNumberFormat="1" applyFont="1" applyFill="1" applyBorder="1" applyAlignment="1"/>
    <xf numFmtId="165" fontId="7" fillId="0" borderId="1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/>
    <xf numFmtId="0" fontId="0" fillId="0" borderId="0" xfId="0"/>
    <xf numFmtId="164" fontId="22" fillId="0" borderId="17" xfId="1" applyFont="1" applyFill="1" applyBorder="1"/>
    <xf numFmtId="0" fontId="0" fillId="0" borderId="0" xfId="0"/>
    <xf numFmtId="0" fontId="0" fillId="0" borderId="0" xfId="0" quotePrefix="1"/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5" fillId="0" borderId="1" xfId="1" applyFont="1" applyFill="1" applyBorder="1"/>
    <xf numFmtId="0" fontId="0" fillId="0" borderId="0" xfId="0"/>
    <xf numFmtId="165" fontId="22" fillId="0" borderId="4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/>
    <xf numFmtId="0" fontId="0" fillId="8" borderId="0" xfId="0" applyFill="1"/>
    <xf numFmtId="2" fontId="24" fillId="0" borderId="1" xfId="0" applyNumberFormat="1" applyFont="1" applyFill="1" applyBorder="1" applyAlignment="1"/>
    <xf numFmtId="0" fontId="24" fillId="0" borderId="1" xfId="0" applyNumberFormat="1" applyFont="1" applyFill="1" applyBorder="1" applyAlignment="1">
      <alignment horizontal="right"/>
    </xf>
    <xf numFmtId="2" fontId="24" fillId="0" borderId="1" xfId="0" applyNumberFormat="1" applyFont="1" applyFill="1" applyBorder="1"/>
    <xf numFmtId="0" fontId="0" fillId="0" borderId="0" xfId="0"/>
    <xf numFmtId="0" fontId="22" fillId="2" borderId="33" xfId="0" applyFont="1" applyFill="1" applyBorder="1"/>
    <xf numFmtId="165" fontId="22" fillId="2" borderId="33" xfId="0" applyNumberFormat="1" applyFont="1" applyFill="1" applyBorder="1" applyAlignment="1"/>
    <xf numFmtId="165" fontId="24" fillId="2" borderId="33" xfId="0" applyNumberFormat="1" applyFont="1" applyFill="1" applyBorder="1" applyAlignment="1"/>
    <xf numFmtId="0" fontId="27" fillId="0" borderId="0" xfId="0" applyFont="1"/>
    <xf numFmtId="0" fontId="40" fillId="2" borderId="0" xfId="0" applyFont="1" applyFill="1" applyAlignment="1">
      <alignment horizontal="left" readingOrder="1"/>
    </xf>
    <xf numFmtId="0" fontId="21" fillId="2" borderId="19" xfId="0" applyFont="1" applyFill="1" applyBorder="1" applyAlignment="1">
      <alignment vertical="top"/>
    </xf>
    <xf numFmtId="2" fontId="40" fillId="2" borderId="33" xfId="0" applyNumberFormat="1" applyFont="1" applyFill="1" applyBorder="1" applyAlignment="1">
      <alignment horizontal="left" vertical="top" wrapText="1"/>
    </xf>
    <xf numFmtId="2" fontId="40" fillId="2" borderId="36" xfId="0" applyNumberFormat="1" applyFont="1" applyFill="1" applyBorder="1" applyAlignment="1">
      <alignment horizontal="left" vertical="top" wrapText="1"/>
    </xf>
    <xf numFmtId="2" fontId="40" fillId="2" borderId="30" xfId="0" applyNumberFormat="1" applyFont="1" applyFill="1" applyBorder="1" applyAlignment="1">
      <alignment horizontal="left" vertical="top" wrapText="1"/>
    </xf>
    <xf numFmtId="2" fontId="40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vertical="top"/>
    </xf>
    <xf numFmtId="0" fontId="40" fillId="2" borderId="0" xfId="0" applyFont="1" applyFill="1" applyAlignment="1">
      <alignment horizontal="left" vertical="top"/>
    </xf>
    <xf numFmtId="0" fontId="21" fillId="2" borderId="28" xfId="0" applyFont="1" applyFill="1" applyBorder="1" applyAlignment="1">
      <alignment vertical="top"/>
    </xf>
    <xf numFmtId="0" fontId="21" fillId="2" borderId="13" xfId="0" applyFont="1" applyFill="1" applyBorder="1" applyAlignment="1">
      <alignment vertical="top"/>
    </xf>
    <xf numFmtId="2" fontId="40" fillId="2" borderId="28" xfId="0" applyNumberFormat="1" applyFont="1" applyFill="1" applyBorder="1" applyAlignment="1">
      <alignment horizontal="left" vertical="top" wrapText="1"/>
    </xf>
    <xf numFmtId="2" fontId="40" fillId="2" borderId="44" xfId="0" applyNumberFormat="1" applyFont="1" applyFill="1" applyBorder="1" applyAlignment="1">
      <alignment horizontal="left" vertical="top" wrapText="1"/>
    </xf>
    <xf numFmtId="2" fontId="40" fillId="2" borderId="15" xfId="0" applyNumberFormat="1" applyFont="1" applyFill="1" applyBorder="1" applyAlignment="1">
      <alignment horizontal="left" vertical="top" wrapText="1"/>
    </xf>
    <xf numFmtId="0" fontId="21" fillId="2" borderId="30" xfId="0" applyFont="1" applyFill="1" applyBorder="1" applyAlignment="1">
      <alignment vertical="top"/>
    </xf>
    <xf numFmtId="2" fontId="40" fillId="2" borderId="48" xfId="0" applyNumberFormat="1" applyFont="1" applyFill="1" applyBorder="1" applyAlignment="1">
      <alignment horizontal="left" vertical="top" wrapText="1"/>
    </xf>
    <xf numFmtId="2" fontId="40" fillId="2" borderId="20" xfId="0" applyNumberFormat="1" applyFont="1" applyFill="1" applyBorder="1" applyAlignment="1">
      <alignment horizontal="left" vertical="top" wrapText="1"/>
    </xf>
    <xf numFmtId="2" fontId="40" fillId="2" borderId="49" xfId="0" applyNumberFormat="1" applyFont="1" applyFill="1" applyBorder="1" applyAlignment="1">
      <alignment horizontal="left" vertical="top" wrapText="1"/>
    </xf>
    <xf numFmtId="2" fontId="40" fillId="2" borderId="7" xfId="0" applyNumberFormat="1" applyFont="1" applyFill="1" applyBorder="1" applyAlignment="1">
      <alignment horizontal="left" vertical="top" wrapText="1"/>
    </xf>
    <xf numFmtId="2" fontId="40" fillId="2" borderId="19" xfId="0" applyNumberFormat="1" applyFont="1" applyFill="1" applyBorder="1" applyAlignment="1">
      <alignment horizontal="left" vertical="top" wrapText="1"/>
    </xf>
    <xf numFmtId="2" fontId="40" fillId="2" borderId="21" xfId="0" applyNumberFormat="1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vertical="top"/>
    </xf>
    <xf numFmtId="0" fontId="21" fillId="2" borderId="7" xfId="0" applyFont="1" applyFill="1" applyBorder="1" applyAlignment="1">
      <alignment vertical="top"/>
    </xf>
    <xf numFmtId="2" fontId="40" fillId="2" borderId="53" xfId="0" applyNumberFormat="1" applyFont="1" applyFill="1" applyBorder="1" applyAlignment="1">
      <alignment horizontal="left" vertical="top" wrapText="1"/>
    </xf>
    <xf numFmtId="2" fontId="40" fillId="2" borderId="12" xfId="0" applyNumberFormat="1" applyFont="1" applyFill="1" applyBorder="1" applyAlignment="1">
      <alignment horizontal="left" vertical="top" wrapText="1"/>
    </xf>
    <xf numFmtId="2" fontId="40" fillId="2" borderId="51" xfId="0" applyNumberFormat="1" applyFont="1" applyFill="1" applyBorder="1" applyAlignment="1">
      <alignment horizontal="left" vertical="top" wrapText="1"/>
    </xf>
    <xf numFmtId="2" fontId="40" fillId="2" borderId="17" xfId="0" applyNumberFormat="1" applyFont="1" applyFill="1" applyBorder="1" applyAlignment="1">
      <alignment horizontal="left" vertical="top" wrapText="1"/>
    </xf>
    <xf numFmtId="2" fontId="40" fillId="2" borderId="39" xfId="0" applyNumberFormat="1" applyFont="1" applyFill="1" applyBorder="1" applyAlignment="1">
      <alignment horizontal="left" vertical="top" wrapText="1"/>
    </xf>
    <xf numFmtId="0" fontId="21" fillId="2" borderId="28" xfId="0" applyFont="1" applyFill="1" applyBorder="1" applyAlignment="1">
      <alignment vertical="center"/>
    </xf>
    <xf numFmtId="0" fontId="26" fillId="0" borderId="0" xfId="0" applyFont="1"/>
    <xf numFmtId="164" fontId="26" fillId="0" borderId="0" xfId="3" applyFont="1" applyBorder="1"/>
    <xf numFmtId="0" fontId="21" fillId="0" borderId="0" xfId="0" applyFont="1" applyAlignment="1">
      <alignment horizontal="center" wrapText="1"/>
    </xf>
    <xf numFmtId="164" fontId="40" fillId="0" borderId="0" xfId="3" applyFont="1" applyFill="1" applyBorder="1" applyAlignment="1">
      <alignment horizontal="right" wrapText="1"/>
    </xf>
    <xf numFmtId="0" fontId="21" fillId="0" borderId="0" xfId="0" applyFont="1" applyFill="1" applyAlignment="1">
      <alignment horizontal="right" wrapText="1"/>
    </xf>
    <xf numFmtId="9" fontId="41" fillId="0" borderId="0" xfId="18" applyFont="1" applyFill="1" applyAlignment="1">
      <alignment horizontal="center"/>
    </xf>
    <xf numFmtId="164" fontId="26" fillId="0" borderId="0" xfId="3" applyFont="1" applyFill="1" applyBorder="1"/>
    <xf numFmtId="43" fontId="26" fillId="0" borderId="0" xfId="0" applyNumberFormat="1" applyFont="1" applyFill="1"/>
    <xf numFmtId="164" fontId="21" fillId="0" borderId="0" xfId="3" applyFont="1" applyFill="1" applyBorder="1"/>
    <xf numFmtId="43" fontId="42" fillId="0" borderId="0" xfId="0" applyNumberFormat="1" applyFont="1" applyFill="1"/>
    <xf numFmtId="0" fontId="42" fillId="0" borderId="0" xfId="0" applyFont="1"/>
    <xf numFmtId="164" fontId="42" fillId="0" borderId="0" xfId="3" applyFont="1" applyFill="1" applyBorder="1"/>
    <xf numFmtId="0" fontId="26" fillId="0" borderId="0" xfId="0" applyFont="1" applyFill="1"/>
    <xf numFmtId="9" fontId="26" fillId="0" borderId="0" xfId="0" applyNumberFormat="1" applyFont="1" applyFill="1"/>
    <xf numFmtId="0" fontId="43" fillId="0" borderId="0" xfId="0" applyFont="1"/>
    <xf numFmtId="43" fontId="0" fillId="0" borderId="0" xfId="0" applyNumberFormat="1"/>
    <xf numFmtId="164" fontId="26" fillId="0" borderId="1" xfId="3" applyFont="1" applyFill="1" applyBorder="1"/>
    <xf numFmtId="9" fontId="41" fillId="0" borderId="4" xfId="18" applyFont="1" applyFill="1" applyBorder="1" applyAlignment="1">
      <alignment horizontal="center"/>
    </xf>
    <xf numFmtId="43" fontId="26" fillId="0" borderId="26" xfId="0" applyNumberFormat="1" applyFont="1" applyFill="1" applyBorder="1"/>
    <xf numFmtId="9" fontId="0" fillId="0" borderId="0" xfId="0" applyNumberFormat="1"/>
    <xf numFmtId="0" fontId="0" fillId="0" borderId="0" xfId="0"/>
    <xf numFmtId="165" fontId="24" fillId="2" borderId="13" xfId="0" applyNumberFormat="1" applyFont="1" applyFill="1" applyBorder="1" applyAlignment="1">
      <alignment horizontal="center" vertical="top"/>
    </xf>
    <xf numFmtId="165" fontId="24" fillId="2" borderId="14" xfId="0" applyNumberFormat="1" applyFont="1" applyFill="1" applyBorder="1" applyAlignment="1">
      <alignment horizontal="center" wrapText="1"/>
    </xf>
    <xf numFmtId="0" fontId="24" fillId="0" borderId="11" xfId="0" applyFont="1" applyFill="1" applyBorder="1" applyAlignment="1">
      <alignment wrapText="1"/>
    </xf>
    <xf numFmtId="164" fontId="24" fillId="0" borderId="65" xfId="1" applyFont="1" applyFill="1" applyBorder="1" applyAlignment="1">
      <alignment wrapText="1"/>
    </xf>
    <xf numFmtId="164" fontId="24" fillId="0" borderId="66" xfId="1" applyFont="1" applyFill="1" applyBorder="1" applyAlignment="1">
      <alignment horizontal="center" vertical="top" wrapText="1"/>
    </xf>
    <xf numFmtId="164" fontId="24" fillId="0" borderId="67" xfId="1" applyFont="1" applyBorder="1" applyAlignment="1">
      <alignment horizontal="center" vertical="top" wrapText="1"/>
    </xf>
    <xf numFmtId="164" fontId="22" fillId="0" borderId="25" xfId="1" applyFont="1" applyBorder="1" applyAlignment="1">
      <alignment horizontal="center" vertical="top"/>
    </xf>
    <xf numFmtId="0" fontId="24" fillId="0" borderId="4" xfId="0" applyFont="1" applyFill="1" applyBorder="1" applyAlignment="1">
      <alignment wrapText="1"/>
    </xf>
    <xf numFmtId="0" fontId="5" fillId="0" borderId="36" xfId="0" applyFont="1" applyBorder="1" applyAlignment="1">
      <alignment horizontal="center" wrapText="1"/>
    </xf>
    <xf numFmtId="164" fontId="22" fillId="0" borderId="2" xfId="0" applyNumberFormat="1" applyFont="1" applyBorder="1"/>
    <xf numFmtId="0" fontId="22" fillId="0" borderId="3" xfId="0" applyFont="1" applyBorder="1"/>
    <xf numFmtId="0" fontId="22" fillId="0" borderId="25" xfId="0" applyFont="1" applyBorder="1"/>
    <xf numFmtId="0" fontId="7" fillId="0" borderId="4" xfId="0" applyFont="1" applyBorder="1" applyAlignment="1">
      <alignment horizontal="center"/>
    </xf>
    <xf numFmtId="164" fontId="22" fillId="0" borderId="26" xfId="0" applyNumberFormat="1" applyFont="1" applyBorder="1"/>
    <xf numFmtId="0" fontId="7" fillId="0" borderId="4" xfId="0" applyFont="1" applyBorder="1"/>
    <xf numFmtId="164" fontId="22" fillId="0" borderId="22" xfId="0" applyNumberFormat="1" applyFont="1" applyBorder="1"/>
    <xf numFmtId="0" fontId="5" fillId="0" borderId="25" xfId="0" applyFont="1" applyBorder="1" applyAlignment="1">
      <alignment horizontal="center"/>
    </xf>
    <xf numFmtId="164" fontId="22" fillId="0" borderId="1" xfId="1" applyFont="1" applyFill="1" applyBorder="1" applyAlignment="1">
      <alignment horizontal="center"/>
    </xf>
    <xf numFmtId="164" fontId="22" fillId="0" borderId="3" xfId="1" applyFont="1" applyFill="1" applyBorder="1"/>
    <xf numFmtId="164" fontId="22" fillId="0" borderId="1" xfId="1" applyFont="1" applyFill="1" applyBorder="1"/>
    <xf numFmtId="164" fontId="22" fillId="0" borderId="5" xfId="1" applyFont="1" applyFill="1" applyBorder="1"/>
    <xf numFmtId="164" fontId="22" fillId="0" borderId="0" xfId="1" applyFont="1" applyFill="1"/>
    <xf numFmtId="164" fontId="22" fillId="0" borderId="4" xfId="1" applyFont="1" applyFill="1" applyBorder="1"/>
    <xf numFmtId="164" fontId="22" fillId="0" borderId="4" xfId="0" applyNumberFormat="1" applyFont="1" applyFill="1" applyBorder="1" applyAlignment="1">
      <alignment wrapText="1"/>
    </xf>
    <xf numFmtId="0" fontId="5" fillId="0" borderId="1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 vertical="top"/>
    </xf>
    <xf numFmtId="0" fontId="7" fillId="0" borderId="33" xfId="0" applyFont="1" applyBorder="1"/>
    <xf numFmtId="0" fontId="24" fillId="0" borderId="4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0" fontId="20" fillId="2" borderId="14" xfId="0" applyFont="1" applyFill="1" applyBorder="1"/>
    <xf numFmtId="164" fontId="0" fillId="0" borderId="0" xfId="0" applyNumberFormat="1"/>
    <xf numFmtId="164" fontId="21" fillId="0" borderId="0" xfId="0" applyNumberFormat="1" applyFont="1" applyFill="1" applyAlignment="1">
      <alignment horizontal="right" wrapText="1"/>
    </xf>
    <xf numFmtId="164" fontId="26" fillId="0" borderId="38" xfId="3" applyFont="1" applyFill="1" applyBorder="1"/>
    <xf numFmtId="0" fontId="26" fillId="0" borderId="41" xfId="0" applyFont="1" applyBorder="1"/>
    <xf numFmtId="164" fontId="21" fillId="0" borderId="42" xfId="3" applyFont="1" applyFill="1" applyBorder="1"/>
    <xf numFmtId="164" fontId="21" fillId="0" borderId="43" xfId="3" applyFont="1" applyFill="1" applyBorder="1"/>
    <xf numFmtId="0" fontId="26" fillId="0" borderId="37" xfId="0" applyFont="1" applyBorder="1"/>
    <xf numFmtId="164" fontId="26" fillId="0" borderId="58" xfId="3" applyFont="1" applyFill="1" applyBorder="1"/>
    <xf numFmtId="164" fontId="40" fillId="0" borderId="19" xfId="3" applyFont="1" applyFill="1" applyBorder="1" applyAlignment="1">
      <alignment horizontal="right" vertical="top" wrapText="1"/>
    </xf>
    <xf numFmtId="164" fontId="40" fillId="0" borderId="7" xfId="3" applyFont="1" applyFill="1" applyBorder="1" applyAlignment="1">
      <alignment horizontal="right" vertical="top" wrapText="1"/>
    </xf>
    <xf numFmtId="164" fontId="21" fillId="0" borderId="46" xfId="3" applyFont="1" applyFill="1" applyBorder="1"/>
    <xf numFmtId="164" fontId="40" fillId="0" borderId="43" xfId="3" applyFont="1" applyFill="1" applyBorder="1" applyAlignment="1">
      <alignment horizontal="right" vertical="top" wrapText="1"/>
    </xf>
    <xf numFmtId="164" fontId="40" fillId="0" borderId="7" xfId="3" applyFont="1" applyFill="1" applyBorder="1" applyAlignment="1">
      <alignment horizontal="center" vertical="top" wrapText="1"/>
    </xf>
    <xf numFmtId="164" fontId="40" fillId="0" borderId="30" xfId="3" applyFont="1" applyFill="1" applyBorder="1" applyAlignment="1">
      <alignment horizontal="right" vertical="top" wrapText="1"/>
    </xf>
    <xf numFmtId="164" fontId="26" fillId="0" borderId="0" xfId="3" applyFont="1" applyFill="1"/>
    <xf numFmtId="164" fontId="37" fillId="0" borderId="19" xfId="3" applyFont="1" applyFill="1" applyBorder="1" applyAlignment="1">
      <alignment horizontal="right" vertical="top" wrapText="1"/>
    </xf>
    <xf numFmtId="164" fontId="37" fillId="0" borderId="20" xfId="3" applyFont="1" applyFill="1" applyBorder="1" applyAlignment="1">
      <alignment horizontal="right" vertical="top" wrapText="1"/>
    </xf>
    <xf numFmtId="43" fontId="44" fillId="0" borderId="0" xfId="0" applyNumberFormat="1" applyFont="1" applyFill="1"/>
    <xf numFmtId="164" fontId="37" fillId="0" borderId="21" xfId="3" applyFont="1" applyFill="1" applyBorder="1" applyAlignment="1">
      <alignment horizontal="right" vertical="top" wrapText="1"/>
    </xf>
    <xf numFmtId="164" fontId="37" fillId="0" borderId="15" xfId="3" applyFont="1" applyFill="1" applyBorder="1" applyAlignment="1">
      <alignment horizontal="right" vertical="top" wrapText="1"/>
    </xf>
    <xf numFmtId="164" fontId="26" fillId="0" borderId="35" xfId="3" applyFont="1" applyFill="1" applyBorder="1"/>
    <xf numFmtId="164" fontId="26" fillId="0" borderId="46" xfId="3" applyFont="1" applyFill="1" applyBorder="1"/>
    <xf numFmtId="164" fontId="37" fillId="0" borderId="35" xfId="3" applyFont="1" applyFill="1" applyBorder="1" applyAlignment="1">
      <alignment horizontal="right" vertical="top" wrapText="1"/>
    </xf>
    <xf numFmtId="164" fontId="37" fillId="0" borderId="57" xfId="3" applyFont="1" applyFill="1" applyBorder="1" applyAlignment="1">
      <alignment horizontal="right" vertical="top" wrapText="1"/>
    </xf>
    <xf numFmtId="164" fontId="37" fillId="0" borderId="40" xfId="3" applyFont="1" applyFill="1" applyBorder="1" applyAlignment="1">
      <alignment horizontal="right" vertical="top" wrapText="1"/>
    </xf>
    <xf numFmtId="0" fontId="1" fillId="0" borderId="0" xfId="9" applyFont="1" applyFill="1"/>
    <xf numFmtId="164" fontId="37" fillId="0" borderId="33" xfId="3" applyFont="1" applyFill="1" applyBorder="1" applyAlignment="1">
      <alignment horizontal="right" vertical="top" wrapText="1"/>
    </xf>
    <xf numFmtId="164" fontId="37" fillId="0" borderId="36" xfId="3" applyFont="1" applyFill="1" applyBorder="1" applyAlignment="1">
      <alignment horizontal="right" vertical="top" wrapText="1"/>
    </xf>
    <xf numFmtId="164" fontId="22" fillId="0" borderId="0" xfId="3" applyFont="1" applyFill="1"/>
    <xf numFmtId="164" fontId="37" fillId="0" borderId="68" xfId="3" applyFont="1" applyFill="1" applyBorder="1" applyAlignment="1">
      <alignment horizontal="right" vertical="top" wrapText="1"/>
    </xf>
    <xf numFmtId="164" fontId="37" fillId="0" borderId="24" xfId="3" applyFont="1" applyFill="1" applyBorder="1" applyAlignment="1">
      <alignment horizontal="right" vertical="top" wrapText="1"/>
    </xf>
    <xf numFmtId="164" fontId="37" fillId="0" borderId="69" xfId="3" applyFont="1" applyFill="1" applyBorder="1" applyAlignment="1">
      <alignment horizontal="right" vertical="top" wrapText="1"/>
    </xf>
    <xf numFmtId="164" fontId="37" fillId="0" borderId="48" xfId="3" applyFont="1" applyFill="1" applyBorder="1" applyAlignment="1">
      <alignment horizontal="right" vertical="top" wrapText="1"/>
    </xf>
    <xf numFmtId="164" fontId="37" fillId="0" borderId="28" xfId="3" applyFont="1" applyFill="1" applyBorder="1" applyAlignment="1">
      <alignment horizontal="right" vertical="top" wrapText="1"/>
    </xf>
    <xf numFmtId="164" fontId="37" fillId="0" borderId="44" xfId="3" applyFont="1" applyFill="1" applyBorder="1" applyAlignment="1">
      <alignment horizontal="right" vertical="top" wrapText="1"/>
    </xf>
    <xf numFmtId="164" fontId="37" fillId="0" borderId="23" xfId="3" applyFont="1" applyFill="1" applyBorder="1" applyAlignment="1">
      <alignment horizontal="right" vertical="top" wrapText="1"/>
    </xf>
    <xf numFmtId="164" fontId="37" fillId="0" borderId="64" xfId="3" applyFont="1" applyFill="1" applyBorder="1" applyAlignment="1">
      <alignment horizontal="right" vertical="top" wrapText="1"/>
    </xf>
    <xf numFmtId="164" fontId="26" fillId="0" borderId="19" xfId="3" applyFont="1" applyFill="1" applyBorder="1"/>
    <xf numFmtId="164" fontId="26" fillId="0" borderId="20" xfId="3" applyFont="1" applyFill="1" applyBorder="1"/>
    <xf numFmtId="164" fontId="26" fillId="0" borderId="21" xfId="3" applyFont="1" applyFill="1" applyBorder="1"/>
    <xf numFmtId="164" fontId="21" fillId="0" borderId="7" xfId="3" applyFont="1" applyFill="1" applyBorder="1"/>
    <xf numFmtId="164" fontId="40" fillId="0" borderId="12" xfId="3" applyFont="1" applyFill="1" applyBorder="1" applyAlignment="1">
      <alignment horizontal="right" vertical="top" wrapText="1"/>
    </xf>
    <xf numFmtId="9" fontId="41" fillId="0" borderId="8" xfId="18" applyFont="1" applyFill="1" applyBorder="1" applyAlignment="1">
      <alignment horizontal="center"/>
    </xf>
    <xf numFmtId="164" fontId="26" fillId="0" borderId="9" xfId="3" applyFont="1" applyFill="1" applyBorder="1"/>
    <xf numFmtId="43" fontId="26" fillId="0" borderId="60" xfId="0" applyNumberFormat="1" applyFont="1" applyFill="1" applyBorder="1"/>
    <xf numFmtId="164" fontId="26" fillId="0" borderId="53" xfId="3" applyFont="1" applyFill="1" applyBorder="1"/>
    <xf numFmtId="164" fontId="26" fillId="0" borderId="28" xfId="3" applyFont="1" applyFill="1" applyBorder="1"/>
    <xf numFmtId="164" fontId="26" fillId="0" borderId="33" xfId="3" applyFont="1" applyFill="1" applyBorder="1"/>
    <xf numFmtId="164" fontId="21" fillId="0" borderId="12" xfId="3" applyFont="1" applyFill="1" applyBorder="1"/>
    <xf numFmtId="164" fontId="26" fillId="0" borderId="49" xfId="3" applyFont="1" applyFill="1" applyBorder="1"/>
    <xf numFmtId="164" fontId="40" fillId="0" borderId="70" xfId="3" applyFont="1" applyFill="1" applyBorder="1" applyAlignment="1">
      <alignment horizontal="right" vertical="top" wrapText="1"/>
    </xf>
    <xf numFmtId="0" fontId="21" fillId="0" borderId="42" xfId="0" applyFont="1" applyBorder="1"/>
    <xf numFmtId="0" fontId="21" fillId="0" borderId="41" xfId="0" applyFont="1" applyBorder="1" applyAlignment="1">
      <alignment horizontal="center" vertical="top" wrapText="1"/>
    </xf>
    <xf numFmtId="164" fontId="40" fillId="0" borderId="42" xfId="3" applyFont="1" applyFill="1" applyBorder="1" applyAlignment="1">
      <alignment horizontal="right" vertical="top" wrapText="1"/>
    </xf>
    <xf numFmtId="0" fontId="21" fillId="0" borderId="43" xfId="0" applyFont="1" applyFill="1" applyBorder="1" applyAlignment="1">
      <alignment horizontal="right" vertical="top" wrapText="1"/>
    </xf>
    <xf numFmtId="9" fontId="41" fillId="0" borderId="20" xfId="18" applyFont="1" applyFill="1" applyBorder="1" applyAlignment="1">
      <alignment horizontal="center"/>
    </xf>
    <xf numFmtId="9" fontId="41" fillId="0" borderId="48" xfId="18" applyFont="1" applyFill="1" applyBorder="1" applyAlignment="1">
      <alignment horizontal="center"/>
    </xf>
    <xf numFmtId="9" fontId="41" fillId="0" borderId="33" xfId="18" applyFont="1" applyFill="1" applyBorder="1" applyAlignment="1">
      <alignment horizontal="center"/>
    </xf>
    <xf numFmtId="0" fontId="26" fillId="0" borderId="44" xfId="0" applyFont="1" applyBorder="1"/>
    <xf numFmtId="0" fontId="21" fillId="0" borderId="70" xfId="0" applyFont="1" applyBorder="1"/>
    <xf numFmtId="43" fontId="26" fillId="0" borderId="57" xfId="0" applyNumberFormat="1" applyFont="1" applyFill="1" applyBorder="1"/>
    <xf numFmtId="43" fontId="26" fillId="0" borderId="35" xfId="0" applyNumberFormat="1" applyFont="1" applyFill="1" applyBorder="1"/>
    <xf numFmtId="164" fontId="21" fillId="0" borderId="31" xfId="3" applyFont="1" applyFill="1" applyBorder="1"/>
    <xf numFmtId="164" fontId="21" fillId="0" borderId="15" xfId="3" applyFont="1" applyFill="1" applyBorder="1"/>
    <xf numFmtId="164" fontId="21" fillId="0" borderId="47" xfId="3" applyFont="1" applyFill="1" applyBorder="1"/>
    <xf numFmtId="0" fontId="21" fillId="0" borderId="30" xfId="0" applyFont="1" applyBorder="1"/>
    <xf numFmtId="0" fontId="26" fillId="0" borderId="33" xfId="0" applyFont="1" applyBorder="1"/>
    <xf numFmtId="164" fontId="21" fillId="0" borderId="21" xfId="3" applyFont="1" applyFill="1" applyBorder="1"/>
    <xf numFmtId="0" fontId="26" fillId="0" borderId="36" xfId="0" applyFont="1" applyBorder="1"/>
    <xf numFmtId="164" fontId="26" fillId="0" borderId="40" xfId="3" applyFont="1" applyFill="1" applyBorder="1"/>
    <xf numFmtId="0" fontId="26" fillId="0" borderId="30" xfId="0" applyFont="1" applyBorder="1"/>
    <xf numFmtId="0" fontId="21" fillId="0" borderId="12" xfId="0" applyFont="1" applyBorder="1"/>
    <xf numFmtId="9" fontId="41" fillId="0" borderId="28" xfId="18" applyFont="1" applyFill="1" applyBorder="1" applyAlignment="1">
      <alignment horizontal="center"/>
    </xf>
    <xf numFmtId="43" fontId="26" fillId="0" borderId="34" xfId="0" applyNumberFormat="1" applyFont="1" applyFill="1" applyBorder="1"/>
    <xf numFmtId="9" fontId="41" fillId="0" borderId="51" xfId="18" applyFont="1" applyFill="1" applyBorder="1" applyAlignment="1">
      <alignment horizontal="center"/>
    </xf>
    <xf numFmtId="9" fontId="41" fillId="0" borderId="17" xfId="18" applyFont="1" applyFill="1" applyBorder="1" applyAlignment="1">
      <alignment horizontal="center"/>
    </xf>
    <xf numFmtId="9" fontId="41" fillId="0" borderId="19" xfId="18" applyFont="1" applyFill="1" applyBorder="1" applyAlignment="1">
      <alignment horizontal="center"/>
    </xf>
    <xf numFmtId="0" fontId="26" fillId="0" borderId="49" xfId="0" applyFont="1" applyBorder="1"/>
    <xf numFmtId="0" fontId="26" fillId="0" borderId="7" xfId="0" applyFont="1" applyBorder="1"/>
    <xf numFmtId="9" fontId="41" fillId="0" borderId="68" xfId="18" applyFont="1" applyFill="1" applyBorder="1" applyAlignment="1">
      <alignment horizontal="center"/>
    </xf>
    <xf numFmtId="9" fontId="41" fillId="0" borderId="24" xfId="18" applyFont="1" applyFill="1" applyBorder="1" applyAlignment="1">
      <alignment horizontal="center"/>
    </xf>
    <xf numFmtId="0" fontId="26" fillId="0" borderId="69" xfId="0" applyFont="1" applyBorder="1"/>
    <xf numFmtId="0" fontId="26" fillId="0" borderId="50" xfId="0" applyFont="1" applyBorder="1"/>
    <xf numFmtId="9" fontId="26" fillId="0" borderId="39" xfId="0" applyNumberFormat="1" applyFont="1" applyFill="1" applyBorder="1"/>
    <xf numFmtId="9" fontId="26" fillId="0" borderId="30" xfId="0" applyNumberFormat="1" applyFont="1" applyFill="1" applyBorder="1"/>
    <xf numFmtId="0" fontId="26" fillId="0" borderId="44" xfId="0" applyFont="1" applyFill="1" applyBorder="1"/>
    <xf numFmtId="0" fontId="26" fillId="0" borderId="12" xfId="0" applyFont="1" applyFill="1" applyBorder="1"/>
    <xf numFmtId="0" fontId="26" fillId="0" borderId="12" xfId="0" applyFont="1" applyBorder="1"/>
    <xf numFmtId="0" fontId="26" fillId="0" borderId="71" xfId="0" applyFont="1" applyBorder="1"/>
    <xf numFmtId="0" fontId="21" fillId="0" borderId="30" xfId="0" applyFont="1" applyBorder="1" applyAlignment="1">
      <alignment horizontal="center" vertical="top" wrapText="1"/>
    </xf>
    <xf numFmtId="0" fontId="21" fillId="0" borderId="31" xfId="0" applyFont="1" applyFill="1" applyBorder="1" applyAlignment="1">
      <alignment horizontal="right" vertical="top" wrapText="1"/>
    </xf>
    <xf numFmtId="164" fontId="40" fillId="0" borderId="10" xfId="3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32" xfId="0" applyFont="1" applyFill="1" applyBorder="1" applyAlignment="1">
      <alignment horizontal="right" vertical="top" wrapText="1"/>
    </xf>
    <xf numFmtId="164" fontId="40" fillId="0" borderId="13" xfId="3" applyFont="1" applyFill="1" applyBorder="1" applyAlignment="1">
      <alignment horizontal="right" vertical="top" wrapText="1"/>
    </xf>
    <xf numFmtId="164" fontId="40" fillId="0" borderId="30" xfId="3" applyFont="1" applyFill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0" fontId="26" fillId="0" borderId="70" xfId="0" applyFont="1" applyBorder="1"/>
    <xf numFmtId="0" fontId="21" fillId="0" borderId="70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164" fontId="40" fillId="0" borderId="56" xfId="3" applyFont="1" applyFill="1" applyBorder="1" applyAlignment="1">
      <alignment horizontal="right" vertical="top" wrapText="1"/>
    </xf>
    <xf numFmtId="0" fontId="21" fillId="0" borderId="50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0" fontId="21" fillId="0" borderId="34" xfId="0" applyFont="1" applyFill="1" applyBorder="1" applyAlignment="1">
      <alignment horizontal="right" vertical="top" wrapText="1"/>
    </xf>
    <xf numFmtId="0" fontId="21" fillId="0" borderId="72" xfId="0" applyFont="1" applyBorder="1" applyAlignment="1">
      <alignment horizontal="center" vertical="top" wrapText="1"/>
    </xf>
    <xf numFmtId="0" fontId="24" fillId="0" borderId="3" xfId="0" applyFont="1" applyFill="1" applyBorder="1"/>
    <xf numFmtId="0" fontId="24" fillId="0" borderId="3" xfId="0" applyFont="1" applyBorder="1" applyAlignment="1">
      <alignment horizontal="left"/>
    </xf>
    <xf numFmtId="2" fontId="6" fillId="0" borderId="4" xfId="0" applyNumberFormat="1" applyFont="1" applyFill="1" applyBorder="1" applyAlignment="1"/>
    <xf numFmtId="2" fontId="7" fillId="0" borderId="4" xfId="0" applyNumberFormat="1" applyFont="1" applyFill="1" applyBorder="1" applyAlignment="1"/>
    <xf numFmtId="2" fontId="5" fillId="0" borderId="4" xfId="0" applyNumberFormat="1" applyFont="1" applyFill="1" applyBorder="1" applyAlignment="1"/>
    <xf numFmtId="0" fontId="24" fillId="0" borderId="11" xfId="0" applyFont="1" applyBorder="1"/>
    <xf numFmtId="0" fontId="24" fillId="0" borderId="3" xfId="0" applyFont="1" applyBorder="1" applyAlignment="1">
      <alignment horizontal="center"/>
    </xf>
    <xf numFmtId="164" fontId="22" fillId="0" borderId="26" xfId="1" applyFont="1" applyFill="1" applyBorder="1"/>
    <xf numFmtId="0" fontId="0" fillId="0" borderId="11" xfId="0" applyBorder="1"/>
    <xf numFmtId="0" fontId="22" fillId="0" borderId="14" xfId="0" applyFont="1" applyFill="1" applyBorder="1"/>
    <xf numFmtId="0" fontId="5" fillId="0" borderId="11" xfId="0" applyFont="1" applyFill="1" applyBorder="1"/>
    <xf numFmtId="165" fontId="5" fillId="0" borderId="2" xfId="0" applyNumberFormat="1" applyFont="1" applyFill="1" applyBorder="1" applyAlignment="1"/>
    <xf numFmtId="0" fontId="22" fillId="0" borderId="3" xfId="0" applyFont="1" applyFill="1" applyBorder="1"/>
    <xf numFmtId="0" fontId="5" fillId="0" borderId="3" xfId="0" applyFont="1" applyFill="1" applyBorder="1"/>
    <xf numFmtId="165" fontId="5" fillId="0" borderId="3" xfId="0" applyNumberFormat="1" applyFont="1" applyFill="1" applyBorder="1" applyAlignment="1"/>
    <xf numFmtId="165" fontId="5" fillId="0" borderId="4" xfId="0" applyNumberFormat="1" applyFont="1" applyFill="1" applyBorder="1" applyAlignment="1"/>
    <xf numFmtId="0" fontId="28" fillId="0" borderId="4" xfId="0" applyFont="1" applyBorder="1"/>
    <xf numFmtId="164" fontId="22" fillId="0" borderId="26" xfId="1" applyFont="1" applyFill="1" applyBorder="1" applyAlignment="1"/>
    <xf numFmtId="0" fontId="23" fillId="0" borderId="4" xfId="0" applyNumberFormat="1" applyFont="1" applyFill="1" applyBorder="1" applyAlignment="1">
      <alignment horizontal="left"/>
    </xf>
    <xf numFmtId="0" fontId="22" fillId="0" borderId="4" xfId="0" applyNumberFormat="1" applyFont="1" applyFill="1" applyBorder="1" applyAlignment="1">
      <alignment horizontal="left"/>
    </xf>
    <xf numFmtId="0" fontId="24" fillId="0" borderId="4" xfId="0" applyFont="1" applyFill="1" applyBorder="1"/>
    <xf numFmtId="0" fontId="30" fillId="0" borderId="4" xfId="0" applyFont="1" applyFill="1" applyBorder="1"/>
    <xf numFmtId="0" fontId="23" fillId="0" borderId="4" xfId="0" applyFont="1" applyFill="1" applyBorder="1" applyAlignment="1">
      <alignment horizontal="left"/>
    </xf>
    <xf numFmtId="164" fontId="24" fillId="0" borderId="26" xfId="1" applyFont="1" applyFill="1" applyBorder="1"/>
    <xf numFmtId="0" fontId="30" fillId="0" borderId="4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34" fillId="0" borderId="4" xfId="0" applyFont="1" applyBorder="1"/>
    <xf numFmtId="0" fontId="36" fillId="0" borderId="4" xfId="0" applyFont="1" applyBorder="1" applyAlignment="1">
      <alignment vertical="top" wrapText="1"/>
    </xf>
    <xf numFmtId="165" fontId="22" fillId="0" borderId="4" xfId="0" applyNumberFormat="1" applyFont="1" applyFill="1" applyBorder="1" applyAlignment="1">
      <alignment horizontal="left" vertical="center"/>
    </xf>
    <xf numFmtId="164" fontId="45" fillId="0" borderId="26" xfId="1" applyFont="1" applyFill="1" applyBorder="1"/>
    <xf numFmtId="165" fontId="34" fillId="0" borderId="4" xfId="0" applyNumberFormat="1" applyFont="1" applyFill="1" applyBorder="1" applyAlignment="1"/>
    <xf numFmtId="164" fontId="24" fillId="0" borderId="26" xfId="1" applyFont="1" applyFill="1" applyBorder="1" applyAlignment="1">
      <alignment wrapText="1"/>
    </xf>
    <xf numFmtId="0" fontId="24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165" fontId="22" fillId="0" borderId="4" xfId="0" applyNumberFormat="1" applyFont="1" applyFill="1" applyBorder="1"/>
    <xf numFmtId="165" fontId="46" fillId="0" borderId="4" xfId="0" applyNumberFormat="1" applyFont="1" applyFill="1" applyBorder="1" applyAlignment="1"/>
    <xf numFmtId="164" fontId="7" fillId="0" borderId="26" xfId="1" applyFont="1" applyFill="1" applyBorder="1"/>
    <xf numFmtId="164" fontId="22" fillId="0" borderId="26" xfId="1" applyFont="1" applyFill="1" applyBorder="1" applyAlignment="1">
      <alignment horizontal="right"/>
    </xf>
    <xf numFmtId="0" fontId="36" fillId="0" borderId="4" xfId="0" applyFont="1" applyBorder="1"/>
    <xf numFmtId="164" fontId="7" fillId="0" borderId="26" xfId="1" applyFont="1" applyFill="1" applyBorder="1" applyAlignment="1"/>
    <xf numFmtId="0" fontId="23" fillId="0" borderId="4" xfId="0" applyFont="1" applyFill="1" applyBorder="1"/>
    <xf numFmtId="1" fontId="22" fillId="0" borderId="4" xfId="0" applyNumberFormat="1" applyFont="1" applyFill="1" applyBorder="1" applyAlignment="1"/>
    <xf numFmtId="165" fontId="24" fillId="0" borderId="4" xfId="0" applyNumberFormat="1" applyFont="1" applyFill="1" applyBorder="1" applyAlignment="1">
      <alignment horizontal="left"/>
    </xf>
    <xf numFmtId="165" fontId="24" fillId="0" borderId="4" xfId="0" applyNumberFormat="1" applyFont="1" applyFill="1" applyBorder="1" applyAlignment="1">
      <alignment horizontal="center"/>
    </xf>
    <xf numFmtId="0" fontId="22" fillId="0" borderId="6" xfId="0" applyFont="1" applyFill="1" applyBorder="1"/>
    <xf numFmtId="165" fontId="24" fillId="2" borderId="1" xfId="0" applyNumberFormat="1" applyFont="1" applyFill="1" applyBorder="1" applyAlignment="1"/>
    <xf numFmtId="164" fontId="22" fillId="0" borderId="0" xfId="1" applyFont="1" applyFill="1" applyBorder="1"/>
    <xf numFmtId="164" fontId="24" fillId="0" borderId="26" xfId="1" applyFont="1" applyFill="1" applyBorder="1" applyAlignment="1"/>
    <xf numFmtId="164" fontId="23" fillId="0" borderId="26" xfId="1" applyFont="1" applyFill="1" applyBorder="1" applyAlignment="1">
      <alignment horizontal="left"/>
    </xf>
    <xf numFmtId="164" fontId="22" fillId="0" borderId="26" xfId="1" applyFont="1" applyBorder="1"/>
    <xf numFmtId="164" fontId="17" fillId="0" borderId="0" xfId="1"/>
    <xf numFmtId="0" fontId="0" fillId="0" borderId="0" xfId="0"/>
    <xf numFmtId="165" fontId="24" fillId="7" borderId="4" xfId="0" applyNumberFormat="1" applyFont="1" applyFill="1" applyBorder="1" applyAlignment="1"/>
    <xf numFmtId="165" fontId="24" fillId="7" borderId="1" xfId="0" applyNumberFormat="1" applyFont="1" applyFill="1" applyBorder="1" applyAlignment="1"/>
    <xf numFmtId="165" fontId="22" fillId="7" borderId="1" xfId="0" applyNumberFormat="1" applyFont="1" applyFill="1" applyBorder="1" applyAlignment="1"/>
    <xf numFmtId="164" fontId="7" fillId="7" borderId="1" xfId="1" applyFont="1" applyFill="1" applyBorder="1" applyAlignment="1"/>
    <xf numFmtId="164" fontId="7" fillId="7" borderId="1" xfId="1" applyFont="1" applyFill="1" applyBorder="1"/>
    <xf numFmtId="164" fontId="7" fillId="7" borderId="26" xfId="1" applyFont="1" applyFill="1" applyBorder="1"/>
    <xf numFmtId="0" fontId="0" fillId="0" borderId="0" xfId="0"/>
    <xf numFmtId="165" fontId="22" fillId="0" borderId="33" xfId="0" applyNumberFormat="1" applyFont="1" applyFill="1" applyBorder="1" applyAlignment="1"/>
    <xf numFmtId="165" fontId="22" fillId="9" borderId="4" xfId="0" applyNumberFormat="1" applyFont="1" applyFill="1" applyBorder="1" applyAlignment="1"/>
    <xf numFmtId="4" fontId="22" fillId="9" borderId="1" xfId="0" applyNumberFormat="1" applyFont="1" applyFill="1" applyBorder="1" applyAlignment="1">
      <alignment horizontal="left"/>
    </xf>
    <xf numFmtId="1" fontId="23" fillId="9" borderId="1" xfId="0" applyNumberFormat="1" applyFont="1" applyFill="1" applyBorder="1" applyAlignment="1">
      <alignment horizontal="center"/>
    </xf>
    <xf numFmtId="164" fontId="7" fillId="9" borderId="1" xfId="1" applyFont="1" applyFill="1" applyBorder="1" applyAlignment="1"/>
    <xf numFmtId="164" fontId="7" fillId="9" borderId="1" xfId="1" applyFont="1" applyFill="1" applyBorder="1"/>
    <xf numFmtId="164" fontId="22" fillId="9" borderId="26" xfId="1" applyFont="1" applyFill="1" applyBorder="1"/>
    <xf numFmtId="164" fontId="7" fillId="0" borderId="33" xfId="1" applyFont="1" applyFill="1" applyBorder="1"/>
    <xf numFmtId="165" fontId="49" fillId="0" borderId="4" xfId="0" applyNumberFormat="1" applyFont="1" applyFill="1" applyBorder="1" applyAlignment="1"/>
    <xf numFmtId="0" fontId="22" fillId="0" borderId="4" xfId="0" applyFont="1" applyFill="1" applyBorder="1" applyAlignment="1">
      <alignment wrapText="1"/>
    </xf>
    <xf numFmtId="165" fontId="22" fillId="10" borderId="4" xfId="0" applyNumberFormat="1" applyFont="1" applyFill="1" applyBorder="1" applyAlignment="1"/>
    <xf numFmtId="0" fontId="36" fillId="10" borderId="4" xfId="0" applyFont="1" applyFill="1" applyBorder="1"/>
    <xf numFmtId="0" fontId="28" fillId="0" borderId="4" xfId="0" applyFont="1" applyFill="1" applyBorder="1"/>
    <xf numFmtId="0" fontId="47" fillId="0" borderId="4" xfId="0" applyFont="1" applyFill="1" applyBorder="1"/>
    <xf numFmtId="0" fontId="36" fillId="0" borderId="4" xfId="0" applyFont="1" applyFill="1" applyBorder="1" applyAlignment="1">
      <alignment vertical="top"/>
    </xf>
    <xf numFmtId="165" fontId="5" fillId="9" borderId="4" xfId="0" applyNumberFormat="1" applyFont="1" applyFill="1" applyBorder="1" applyAlignment="1"/>
    <xf numFmtId="165" fontId="7" fillId="0" borderId="4" xfId="0" applyNumberFormat="1" applyFont="1" applyFill="1" applyBorder="1" applyAlignment="1"/>
    <xf numFmtId="0" fontId="0" fillId="0" borderId="0" xfId="0"/>
    <xf numFmtId="0" fontId="24" fillId="0" borderId="25" xfId="0" applyFont="1" applyBorder="1" applyAlignment="1">
      <alignment horizontal="center"/>
    </xf>
    <xf numFmtId="165" fontId="24" fillId="11" borderId="4" xfId="0" applyNumberFormat="1" applyFont="1" applyFill="1" applyBorder="1" applyAlignment="1"/>
    <xf numFmtId="4" fontId="22" fillId="11" borderId="1" xfId="0" applyNumberFormat="1" applyFont="1" applyFill="1" applyBorder="1" applyAlignment="1">
      <alignment horizontal="left"/>
    </xf>
    <xf numFmtId="165" fontId="22" fillId="11" borderId="1" xfId="0" applyNumberFormat="1" applyFont="1" applyFill="1" applyBorder="1" applyAlignment="1"/>
    <xf numFmtId="164" fontId="7" fillId="11" borderId="1" xfId="1" applyFont="1" applyFill="1" applyBorder="1" applyAlignment="1"/>
    <xf numFmtId="164" fontId="7" fillId="11" borderId="1" xfId="1" applyFont="1" applyFill="1" applyBorder="1"/>
    <xf numFmtId="164" fontId="7" fillId="11" borderId="26" xfId="1" applyFont="1" applyFill="1" applyBorder="1"/>
    <xf numFmtId="165" fontId="22" fillId="11" borderId="4" xfId="0" applyNumberFormat="1" applyFont="1" applyFill="1" applyBorder="1" applyAlignment="1"/>
    <xf numFmtId="164" fontId="22" fillId="11" borderId="26" xfId="1" applyFont="1" applyFill="1" applyBorder="1"/>
    <xf numFmtId="165" fontId="48" fillId="11" borderId="4" xfId="0" applyNumberFormat="1" applyFont="1" applyFill="1" applyBorder="1" applyAlignment="1"/>
    <xf numFmtId="4" fontId="24" fillId="11" borderId="1" xfId="0" applyNumberFormat="1" applyFont="1" applyFill="1" applyBorder="1" applyAlignment="1">
      <alignment horizontal="left"/>
    </xf>
    <xf numFmtId="165" fontId="24" fillId="11" borderId="1" xfId="0" applyNumberFormat="1" applyFont="1" applyFill="1" applyBorder="1" applyAlignment="1"/>
    <xf numFmtId="165" fontId="46" fillId="11" borderId="4" xfId="0" applyNumberFormat="1" applyFont="1" applyFill="1" applyBorder="1" applyAlignment="1"/>
    <xf numFmtId="0" fontId="47" fillId="11" borderId="4" xfId="0" applyFont="1" applyFill="1" applyBorder="1"/>
    <xf numFmtId="0" fontId="22" fillId="2" borderId="49" xfId="8" applyNumberFormat="1" applyFont="1" applyFill="1" applyBorder="1" applyAlignment="1"/>
    <xf numFmtId="0" fontId="24" fillId="2" borderId="19" xfId="8" applyNumberFormat="1" applyFont="1" applyFill="1" applyBorder="1" applyAlignment="1"/>
    <xf numFmtId="0" fontId="23" fillId="2" borderId="20" xfId="0" applyFont="1" applyFill="1" applyBorder="1"/>
    <xf numFmtId="0" fontId="23" fillId="2" borderId="20" xfId="0" applyFont="1" applyFill="1" applyBorder="1" applyAlignment="1">
      <alignment horizontal="center"/>
    </xf>
    <xf numFmtId="0" fontId="23" fillId="2" borderId="49" xfId="0" applyFont="1" applyFill="1" applyBorder="1"/>
    <xf numFmtId="0" fontId="23" fillId="2" borderId="21" xfId="0" applyFont="1" applyFill="1" applyBorder="1"/>
    <xf numFmtId="0" fontId="22" fillId="2" borderId="19" xfId="8" applyNumberFormat="1" applyFont="1" applyFill="1" applyBorder="1" applyAlignment="1">
      <alignment horizontal="left"/>
    </xf>
    <xf numFmtId="0" fontId="22" fillId="2" borderId="20" xfId="8" applyNumberFormat="1" applyFont="1" applyFill="1" applyBorder="1" applyAlignment="1">
      <alignment horizontal="left"/>
    </xf>
    <xf numFmtId="0" fontId="22" fillId="2" borderId="21" xfId="8" applyNumberFormat="1" applyFont="1" applyFill="1" applyBorder="1" applyAlignment="1">
      <alignment horizontal="left"/>
    </xf>
    <xf numFmtId="0" fontId="22" fillId="2" borderId="20" xfId="0" applyFont="1" applyFill="1" applyBorder="1"/>
    <xf numFmtId="0" fontId="22" fillId="2" borderId="49" xfId="0" applyFont="1" applyFill="1" applyBorder="1"/>
    <xf numFmtId="0" fontId="22" fillId="2" borderId="21" xfId="0" applyFont="1" applyFill="1" applyBorder="1"/>
    <xf numFmtId="0" fontId="23" fillId="2" borderId="17" xfId="0" applyFont="1" applyFill="1" applyBorder="1"/>
    <xf numFmtId="0" fontId="22" fillId="4" borderId="17" xfId="0" applyFont="1" applyFill="1" applyBorder="1"/>
    <xf numFmtId="164" fontId="22" fillId="4" borderId="17" xfId="1" applyFont="1" applyFill="1" applyBorder="1"/>
    <xf numFmtId="0" fontId="22" fillId="4" borderId="18" xfId="0" applyFont="1" applyFill="1" applyBorder="1"/>
    <xf numFmtId="2" fontId="24" fillId="0" borderId="26" xfId="8" applyNumberFormat="1" applyFont="1" applyFill="1" applyBorder="1" applyAlignment="1">
      <alignment horizontal="center"/>
    </xf>
    <xf numFmtId="0" fontId="0" fillId="0" borderId="26" xfId="0" applyFill="1" applyBorder="1"/>
    <xf numFmtId="164" fontId="22" fillId="0" borderId="22" xfId="1" applyFont="1" applyFill="1" applyBorder="1"/>
    <xf numFmtId="2" fontId="24" fillId="0" borderId="17" xfId="8" applyNumberFormat="1" applyFont="1" applyFill="1" applyBorder="1" applyAlignment="1">
      <alignment horizontal="center"/>
    </xf>
    <xf numFmtId="0" fontId="0" fillId="0" borderId="17" xfId="0" applyFill="1" applyBorder="1"/>
    <xf numFmtId="164" fontId="22" fillId="0" borderId="18" xfId="1" applyFont="1" applyFill="1" applyBorder="1"/>
    <xf numFmtId="164" fontId="22" fillId="4" borderId="26" xfId="0" applyNumberFormat="1" applyFont="1" applyFill="1" applyBorder="1"/>
    <xf numFmtId="164" fontId="22" fillId="4" borderId="22" xfId="0" applyNumberFormat="1" applyFont="1" applyFill="1" applyBorder="1"/>
    <xf numFmtId="0" fontId="24" fillId="12" borderId="2" xfId="8" applyNumberFormat="1" applyFont="1" applyFill="1" applyBorder="1" applyAlignment="1">
      <alignment horizontal="center"/>
    </xf>
    <xf numFmtId="0" fontId="24" fillId="12" borderId="4" xfId="8" applyNumberFormat="1" applyFont="1" applyFill="1" applyBorder="1" applyAlignment="1">
      <alignment horizontal="center"/>
    </xf>
    <xf numFmtId="2" fontId="24" fillId="12" borderId="4" xfId="8" applyNumberFormat="1" applyFont="1" applyFill="1" applyBorder="1" applyAlignment="1">
      <alignment horizontal="center"/>
    </xf>
    <xf numFmtId="0" fontId="0" fillId="12" borderId="4" xfId="0" applyFill="1" applyBorder="1"/>
    <xf numFmtId="164" fontId="22" fillId="12" borderId="4" xfId="0" applyNumberFormat="1" applyFont="1" applyFill="1" applyBorder="1"/>
    <xf numFmtId="164" fontId="22" fillId="12" borderId="6" xfId="0" applyNumberFormat="1" applyFont="1" applyFill="1" applyBorder="1"/>
    <xf numFmtId="164" fontId="22" fillId="12" borderId="4" xfId="1" applyFont="1" applyFill="1" applyBorder="1"/>
    <xf numFmtId="164" fontId="22" fillId="12" borderId="6" xfId="1" applyFont="1" applyFill="1" applyBorder="1"/>
    <xf numFmtId="0" fontId="23" fillId="12" borderId="4" xfId="0" applyFont="1" applyFill="1" applyBorder="1"/>
    <xf numFmtId="0" fontId="22" fillId="12" borderId="4" xfId="0" applyFont="1" applyFill="1" applyBorder="1"/>
    <xf numFmtId="0" fontId="22" fillId="12" borderId="6" xfId="0" applyFont="1" applyFill="1" applyBorder="1"/>
    <xf numFmtId="2" fontId="24" fillId="12" borderId="2" xfId="8" applyNumberFormat="1" applyFont="1" applyFill="1" applyBorder="1" applyAlignment="1">
      <alignment horizontal="center"/>
    </xf>
    <xf numFmtId="2" fontId="24" fillId="0" borderId="16" xfId="8" applyNumberFormat="1" applyFont="1" applyFill="1" applyBorder="1" applyAlignment="1">
      <alignment horizontal="center"/>
    </xf>
    <xf numFmtId="0" fontId="23" fillId="2" borderId="49" xfId="0" applyFont="1" applyFill="1" applyBorder="1" applyAlignment="1">
      <alignment horizontal="center"/>
    </xf>
    <xf numFmtId="164" fontId="24" fillId="0" borderId="60" xfId="1" applyFont="1" applyFill="1" applyBorder="1" applyAlignment="1"/>
    <xf numFmtId="0" fontId="22" fillId="0" borderId="11" xfId="0" applyFont="1" applyFill="1" applyBorder="1"/>
    <xf numFmtId="164" fontId="22" fillId="0" borderId="26" xfId="1" applyFont="1" applyFill="1" applyBorder="1" applyAlignment="1">
      <alignment horizontal="left"/>
    </xf>
    <xf numFmtId="0" fontId="22" fillId="11" borderId="0" xfId="0" applyFont="1" applyFill="1" applyBorder="1"/>
    <xf numFmtId="0" fontId="0" fillId="0" borderId="63" xfId="0" applyBorder="1"/>
    <xf numFmtId="164" fontId="7" fillId="0" borderId="5" xfId="1" applyFont="1" applyFill="1" applyBorder="1" applyAlignment="1"/>
    <xf numFmtId="164" fontId="7" fillId="0" borderId="5" xfId="1" applyFont="1" applyFill="1" applyBorder="1"/>
    <xf numFmtId="0" fontId="0" fillId="0" borderId="0" xfId="0"/>
    <xf numFmtId="0" fontId="24" fillId="0" borderId="61" xfId="8" applyNumberFormat="1" applyFont="1" applyFill="1" applyBorder="1" applyAlignment="1">
      <alignment horizontal="center"/>
    </xf>
    <xf numFmtId="0" fontId="24" fillId="0" borderId="32" xfId="8" applyNumberFormat="1" applyFont="1" applyFill="1" applyBorder="1" applyAlignment="1">
      <alignment horizontal="center"/>
    </xf>
    <xf numFmtId="0" fontId="24" fillId="2" borderId="2" xfId="8" applyNumberFormat="1" applyFont="1" applyFill="1" applyBorder="1" applyAlignment="1">
      <alignment horizontal="center"/>
    </xf>
    <xf numFmtId="0" fontId="24" fillId="2" borderId="25" xfId="8" applyNumberFormat="1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7" fillId="0" borderId="58" xfId="0" applyFont="1" applyBorder="1" applyAlignment="1">
      <alignment horizontal="center" vertical="center" wrapText="1"/>
    </xf>
    <xf numFmtId="9" fontId="30" fillId="7" borderId="30" xfId="0" applyNumberFormat="1" applyFont="1" applyFill="1" applyBorder="1" applyAlignment="1">
      <alignment horizontal="center"/>
    </xf>
    <xf numFmtId="9" fontId="30" fillId="7" borderId="31" xfId="0" applyNumberFormat="1" applyFont="1" applyFill="1" applyBorder="1" applyAlignment="1">
      <alignment horizontal="center"/>
    </xf>
    <xf numFmtId="9" fontId="30" fillId="6" borderId="30" xfId="0" applyNumberFormat="1" applyFont="1" applyFill="1" applyBorder="1" applyAlignment="1">
      <alignment horizontal="center"/>
    </xf>
    <xf numFmtId="9" fontId="30" fillId="6" borderId="31" xfId="0" applyNumberFormat="1" applyFont="1" applyFill="1" applyBorder="1" applyAlignment="1">
      <alignment horizontal="center"/>
    </xf>
    <xf numFmtId="9" fontId="30" fillId="7" borderId="10" xfId="0" applyNumberFormat="1" applyFont="1" applyFill="1" applyBorder="1" applyAlignment="1">
      <alignment horizontal="center"/>
    </xf>
    <xf numFmtId="9" fontId="30" fillId="7" borderId="32" xfId="0" applyNumberFormat="1" applyFont="1" applyFill="1" applyBorder="1" applyAlignment="1">
      <alignment horizontal="center"/>
    </xf>
    <xf numFmtId="9" fontId="30" fillId="6" borderId="10" xfId="0" applyNumberFormat="1" applyFont="1" applyFill="1" applyBorder="1" applyAlignment="1">
      <alignment horizontal="center"/>
    </xf>
    <xf numFmtId="9" fontId="30" fillId="6" borderId="32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33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164" fontId="5" fillId="0" borderId="26" xfId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164" fontId="5" fillId="2" borderId="5" xfId="1" applyFont="1" applyFill="1" applyBorder="1" applyAlignment="1">
      <alignment horizontal="center"/>
    </xf>
    <xf numFmtId="0" fontId="5" fillId="0" borderId="22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164" fontId="5" fillId="2" borderId="9" xfId="1" applyFont="1" applyFill="1" applyBorder="1" applyAlignment="1">
      <alignment horizontal="center"/>
    </xf>
    <xf numFmtId="0" fontId="7" fillId="0" borderId="60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top" wrapText="1"/>
    </xf>
    <xf numFmtId="164" fontId="7" fillId="2" borderId="1" xfId="1" applyFont="1" applyFill="1" applyBorder="1" applyAlignment="1"/>
    <xf numFmtId="0" fontId="22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vertical="top" wrapText="1"/>
    </xf>
    <xf numFmtId="0" fontId="22" fillId="0" borderId="1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4" xfId="0" applyFont="1" applyFill="1" applyBorder="1"/>
    <xf numFmtId="0" fontId="7" fillId="0" borderId="4" xfId="0" applyFont="1" applyFill="1" applyBorder="1"/>
    <xf numFmtId="170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51" fillId="0" borderId="4" xfId="0" applyFont="1" applyFill="1" applyBorder="1"/>
    <xf numFmtId="2" fontId="7" fillId="0" borderId="4" xfId="0" applyNumberFormat="1" applyFont="1" applyFill="1" applyBorder="1" applyAlignment="1">
      <alignment horizontal="left"/>
    </xf>
    <xf numFmtId="167" fontId="24" fillId="0" borderId="26" xfId="1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/>
    <xf numFmtId="0" fontId="22" fillId="0" borderId="1" xfId="0" applyNumberFormat="1" applyFont="1" applyFill="1" applyBorder="1" applyAlignment="1">
      <alignment horizontal="left"/>
    </xf>
    <xf numFmtId="2" fontId="53" fillId="0" borderId="4" xfId="0" applyNumberFormat="1" applyFont="1" applyFill="1" applyBorder="1" applyAlignment="1"/>
    <xf numFmtId="164" fontId="5" fillId="0" borderId="4" xfId="1" applyFont="1" applyFill="1" applyBorder="1"/>
    <xf numFmtId="164" fontId="5" fillId="0" borderId="4" xfId="0" applyNumberFormat="1" applyFont="1" applyFill="1" applyBorder="1"/>
    <xf numFmtId="0" fontId="5" fillId="0" borderId="4" xfId="0" applyFont="1" applyFill="1" applyBorder="1"/>
    <xf numFmtId="0" fontId="7" fillId="2" borderId="4" xfId="0" applyFont="1" applyFill="1" applyBorder="1"/>
    <xf numFmtId="2" fontId="22" fillId="2" borderId="1" xfId="0" applyNumberFormat="1" applyFont="1" applyFill="1" applyBorder="1"/>
    <xf numFmtId="2" fontId="22" fillId="2" borderId="1" xfId="0" applyNumberFormat="1" applyFont="1" applyFill="1" applyBorder="1" applyAlignment="1"/>
    <xf numFmtId="0" fontId="22" fillId="2" borderId="1" xfId="0" applyNumberFormat="1" applyFont="1" applyFill="1" applyBorder="1" applyAlignment="1">
      <alignment horizontal="right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34" fillId="2" borderId="4" xfId="0" applyFont="1" applyFill="1" applyBorder="1"/>
    <xf numFmtId="0" fontId="22" fillId="2" borderId="1" xfId="0" applyFont="1" applyFill="1" applyBorder="1" applyAlignment="1">
      <alignment horizontal="center" vertical="center"/>
    </xf>
    <xf numFmtId="0" fontId="22" fillId="2" borderId="4" xfId="0" applyFont="1" applyFill="1" applyBorder="1"/>
    <xf numFmtId="0" fontId="6" fillId="0" borderId="4" xfId="0" applyFont="1" applyFill="1" applyBorder="1" applyAlignment="1">
      <alignment vertical="center"/>
    </xf>
    <xf numFmtId="2" fontId="7" fillId="0" borderId="6" xfId="0" applyNumberFormat="1" applyFont="1" applyFill="1" applyBorder="1" applyAlignment="1"/>
    <xf numFmtId="2" fontId="22" fillId="0" borderId="5" xfId="0" applyNumberFormat="1" applyFont="1" applyFill="1" applyBorder="1" applyAlignment="1"/>
    <xf numFmtId="0" fontId="22" fillId="0" borderId="5" xfId="0" applyNumberFormat="1" applyFont="1" applyFill="1" applyBorder="1" applyAlignment="1">
      <alignment horizontal="right"/>
    </xf>
    <xf numFmtId="2" fontId="22" fillId="0" borderId="5" xfId="0" applyNumberFormat="1" applyFont="1" applyFill="1" applyBorder="1"/>
    <xf numFmtId="0" fontId="45" fillId="0" borderId="0" xfId="0" applyFont="1" applyFill="1" applyBorder="1"/>
    <xf numFmtId="0" fontId="7" fillId="0" borderId="0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0" fontId="22" fillId="2" borderId="26" xfId="0" applyFont="1" applyFill="1" applyBorder="1" applyAlignment="1">
      <alignment horizontal="right"/>
    </xf>
    <xf numFmtId="164" fontId="7" fillId="2" borderId="1" xfId="1" applyFont="1" applyFill="1" applyBorder="1" applyAlignment="1">
      <alignment horizontal="right"/>
    </xf>
    <xf numFmtId="164" fontId="7" fillId="0" borderId="1" xfId="1" applyFont="1" applyFill="1" applyBorder="1" applyAlignment="1">
      <alignment horizontal="right"/>
    </xf>
    <xf numFmtId="164" fontId="7" fillId="0" borderId="26" xfId="1" applyFont="1" applyFill="1" applyBorder="1" applyAlignment="1">
      <alignment horizontal="right"/>
    </xf>
    <xf numFmtId="164" fontId="7" fillId="2" borderId="1" xfId="1" applyNumberFormat="1" applyFont="1" applyFill="1" applyBorder="1" applyAlignment="1">
      <alignment horizontal="right"/>
    </xf>
    <xf numFmtId="168" fontId="7" fillId="2" borderId="1" xfId="1" applyNumberFormat="1" applyFont="1" applyFill="1" applyBorder="1" applyAlignment="1">
      <alignment horizontal="right"/>
    </xf>
    <xf numFmtId="167" fontId="7" fillId="2" borderId="1" xfId="1" applyNumberFormat="1" applyFont="1" applyFill="1" applyBorder="1" applyAlignment="1">
      <alignment horizontal="right"/>
    </xf>
    <xf numFmtId="167" fontId="7" fillId="0" borderId="26" xfId="1" applyNumberFormat="1" applyFont="1" applyFill="1" applyBorder="1" applyAlignment="1">
      <alignment horizontal="right"/>
    </xf>
    <xf numFmtId="167" fontId="24" fillId="2" borderId="1" xfId="1" applyNumberFormat="1" applyFont="1" applyFill="1" applyBorder="1" applyAlignment="1">
      <alignment horizontal="right"/>
    </xf>
    <xf numFmtId="164" fontId="24" fillId="0" borderId="1" xfId="1" applyFont="1" applyFill="1" applyBorder="1" applyAlignment="1">
      <alignment horizontal="right"/>
    </xf>
    <xf numFmtId="167" fontId="22" fillId="2" borderId="1" xfId="1" applyNumberFormat="1" applyFont="1" applyFill="1" applyBorder="1" applyAlignment="1">
      <alignment horizontal="right"/>
    </xf>
    <xf numFmtId="164" fontId="22" fillId="2" borderId="1" xfId="1" applyNumberFormat="1" applyFont="1" applyFill="1" applyBorder="1" applyAlignment="1">
      <alignment horizontal="right"/>
    </xf>
    <xf numFmtId="164" fontId="7" fillId="2" borderId="26" xfId="1" applyFont="1" applyFill="1" applyBorder="1" applyAlignment="1">
      <alignment horizontal="right"/>
    </xf>
    <xf numFmtId="164" fontId="45" fillId="2" borderId="1" xfId="1" applyFont="1" applyFill="1" applyBorder="1" applyAlignment="1">
      <alignment horizontal="right"/>
    </xf>
    <xf numFmtId="164" fontId="45" fillId="0" borderId="26" xfId="1" applyFont="1" applyFill="1" applyBorder="1" applyAlignment="1">
      <alignment horizontal="right"/>
    </xf>
    <xf numFmtId="164" fontId="22" fillId="2" borderId="1" xfId="0" applyNumberFormat="1" applyFont="1" applyFill="1" applyBorder="1" applyAlignment="1">
      <alignment horizontal="right"/>
    </xf>
    <xf numFmtId="164" fontId="34" fillId="2" borderId="1" xfId="0" applyNumberFormat="1" applyFont="1" applyFill="1" applyBorder="1" applyAlignment="1">
      <alignment horizontal="right"/>
    </xf>
    <xf numFmtId="164" fontId="7" fillId="2" borderId="5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54" fillId="0" borderId="10" xfId="0" applyNumberFormat="1" applyFont="1" applyFill="1" applyBorder="1" applyAlignment="1">
      <alignment horizontal="center"/>
    </xf>
    <xf numFmtId="2" fontId="54" fillId="0" borderId="61" xfId="0" applyNumberFormat="1" applyFont="1" applyFill="1" applyBorder="1" applyAlignment="1">
      <alignment horizontal="center"/>
    </xf>
    <xf numFmtId="2" fontId="54" fillId="0" borderId="11" xfId="0" applyNumberFormat="1" applyFont="1" applyFill="1" applyBorder="1" applyAlignment="1">
      <alignment horizontal="center"/>
    </xf>
    <xf numFmtId="2" fontId="54" fillId="0" borderId="0" xfId="0" applyNumberFormat="1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165" fontId="54" fillId="0" borderId="11" xfId="0" applyNumberFormat="1" applyFont="1" applyFill="1" applyBorder="1" applyAlignment="1">
      <alignment horizontal="center"/>
    </xf>
    <xf numFmtId="165" fontId="54" fillId="0" borderId="0" xfId="0" applyNumberFormat="1" applyFont="1" applyFill="1" applyBorder="1" applyAlignment="1">
      <alignment horizontal="center"/>
    </xf>
    <xf numFmtId="0" fontId="2" fillId="0" borderId="0" xfId="16" applyFill="1"/>
    <xf numFmtId="0" fontId="35" fillId="0" borderId="0" xfId="16" applyFont="1" applyFill="1"/>
    <xf numFmtId="2" fontId="54" fillId="0" borderId="0" xfId="0" applyNumberFormat="1" applyFont="1" applyFill="1" applyBorder="1" applyAlignment="1">
      <alignment horizontal="center"/>
    </xf>
    <xf numFmtId="0" fontId="22" fillId="0" borderId="0" xfId="8" applyNumberFormat="1" applyFont="1" applyFill="1" applyBorder="1" applyAlignment="1"/>
    <xf numFmtId="0" fontId="23" fillId="0" borderId="0" xfId="0" applyFont="1" applyFill="1" applyBorder="1"/>
    <xf numFmtId="0" fontId="24" fillId="0" borderId="11" xfId="8" applyNumberFormat="1" applyFont="1" applyFill="1" applyBorder="1" applyAlignment="1"/>
    <xf numFmtId="0" fontId="0" fillId="0" borderId="0" xfId="0" applyFont="1" applyFill="1" applyBorder="1"/>
    <xf numFmtId="2" fontId="6" fillId="0" borderId="0" xfId="0" applyNumberFormat="1" applyFont="1" applyFill="1" applyBorder="1" applyAlignment="1"/>
    <xf numFmtId="0" fontId="7" fillId="0" borderId="10" xfId="0" applyNumberFormat="1" applyFont="1" applyBorder="1" applyAlignment="1"/>
    <xf numFmtId="0" fontId="7" fillId="0" borderId="13" xfId="0" applyNumberFormat="1" applyFont="1" applyBorder="1" applyAlignment="1"/>
    <xf numFmtId="0" fontId="22" fillId="0" borderId="13" xfId="0" applyNumberFormat="1" applyFont="1" applyFill="1" applyBorder="1" applyAlignment="1"/>
    <xf numFmtId="0" fontId="24" fillId="0" borderId="13" xfId="0" applyNumberFormat="1" applyFont="1" applyFill="1" applyBorder="1" applyAlignment="1">
      <alignment horizontal="center"/>
    </xf>
    <xf numFmtId="0" fontId="24" fillId="0" borderId="61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0" fontId="24" fillId="0" borderId="32" xfId="0" applyFont="1" applyFill="1" applyBorder="1" applyAlignment="1">
      <alignment wrapText="1"/>
    </xf>
    <xf numFmtId="0" fontId="7" fillId="0" borderId="11" xfId="0" applyNumberFormat="1" applyFont="1" applyBorder="1" applyAlignment="1"/>
    <xf numFmtId="0" fontId="7" fillId="0" borderId="14" xfId="0" applyNumberFormat="1" applyFont="1" applyBorder="1" applyAlignment="1"/>
    <xf numFmtId="0" fontId="24" fillId="0" borderId="14" xfId="0" applyNumberFormat="1" applyFont="1" applyFill="1" applyBorder="1" applyAlignment="1"/>
    <xf numFmtId="0" fontId="24" fillId="0" borderId="14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11" xfId="0" applyNumberFormat="1" applyFont="1" applyFill="1" applyBorder="1" applyAlignment="1">
      <alignment horizontal="center"/>
    </xf>
    <xf numFmtId="0" fontId="24" fillId="0" borderId="63" xfId="0" applyFont="1" applyFill="1" applyBorder="1" applyAlignment="1">
      <alignment horizontal="center"/>
    </xf>
    <xf numFmtId="0" fontId="7" fillId="0" borderId="12" xfId="0" applyNumberFormat="1" applyFont="1" applyBorder="1" applyAlignment="1"/>
    <xf numFmtId="0" fontId="7" fillId="0" borderId="15" xfId="0" applyNumberFormat="1" applyFont="1" applyBorder="1" applyAlignment="1"/>
    <xf numFmtId="0" fontId="24" fillId="0" borderId="15" xfId="0" applyNumberFormat="1" applyFont="1" applyFill="1" applyBorder="1" applyAlignment="1"/>
    <xf numFmtId="0" fontId="24" fillId="0" borderId="12" xfId="0" applyNumberFormat="1" applyFont="1" applyFill="1" applyBorder="1" applyAlignment="1">
      <alignment horizontal="center"/>
    </xf>
    <xf numFmtId="9" fontId="24" fillId="0" borderId="15" xfId="0" applyNumberFormat="1" applyFont="1" applyBorder="1" applyAlignment="1">
      <alignment horizontal="center"/>
    </xf>
    <xf numFmtId="9" fontId="22" fillId="0" borderId="47" xfId="0" applyNumberFormat="1" applyFont="1" applyFill="1" applyBorder="1"/>
    <xf numFmtId="0" fontId="6" fillId="0" borderId="8" xfId="0" applyNumberFormat="1" applyFont="1" applyBorder="1" applyAlignment="1"/>
    <xf numFmtId="0" fontId="7" fillId="0" borderId="9" xfId="0" applyNumberFormat="1" applyFont="1" applyBorder="1" applyAlignment="1"/>
    <xf numFmtId="0" fontId="22" fillId="0" borderId="9" xfId="0" applyNumberFormat="1" applyFont="1" applyFill="1" applyBorder="1" applyAlignment="1"/>
    <xf numFmtId="0" fontId="22" fillId="0" borderId="1" xfId="0" applyFont="1" applyBorder="1"/>
    <xf numFmtId="0" fontId="22" fillId="0" borderId="9" xfId="0" applyFont="1" applyBorder="1"/>
    <xf numFmtId="0" fontId="22" fillId="0" borderId="60" xfId="0" applyFont="1" applyFill="1" applyBorder="1"/>
    <xf numFmtId="0" fontId="7" fillId="0" borderId="4" xfId="0" applyNumberFormat="1" applyFont="1" applyBorder="1" applyAlignment="1"/>
    <xf numFmtId="0" fontId="7" fillId="0" borderId="1" xfId="0" applyNumberFormat="1" applyFont="1" applyBorder="1" applyAlignment="1"/>
    <xf numFmtId="0" fontId="22" fillId="0" borderId="1" xfId="0" applyNumberFormat="1" applyFont="1" applyFill="1" applyBorder="1" applyAlignment="1"/>
    <xf numFmtId="0" fontId="26" fillId="0" borderId="1" xfId="0" applyFont="1" applyBorder="1"/>
    <xf numFmtId="0" fontId="26" fillId="0" borderId="26" xfId="0" applyFont="1" applyBorder="1"/>
    <xf numFmtId="0" fontId="6" fillId="0" borderId="4" xfId="0" applyNumberFormat="1" applyFont="1" applyBorder="1" applyAlignment="1"/>
    <xf numFmtId="0" fontId="22" fillId="0" borderId="26" xfId="0" applyFont="1" applyFill="1" applyBorder="1"/>
    <xf numFmtId="4" fontId="22" fillId="0" borderId="1" xfId="0" applyNumberFormat="1" applyFont="1" applyBorder="1"/>
    <xf numFmtId="164" fontId="22" fillId="0" borderId="1" xfId="1" applyFont="1" applyBorder="1"/>
    <xf numFmtId="164" fontId="22" fillId="0" borderId="17" xfId="1" applyFont="1" applyBorder="1"/>
    <xf numFmtId="164" fontId="22" fillId="2" borderId="1" xfId="1" applyNumberFormat="1" applyFont="1" applyFill="1" applyBorder="1"/>
    <xf numFmtId="164" fontId="22" fillId="0" borderId="26" xfId="0" applyNumberFormat="1" applyFont="1" applyFill="1" applyBorder="1"/>
    <xf numFmtId="0" fontId="45" fillId="0" borderId="1" xfId="0" applyNumberFormat="1" applyFont="1" applyFill="1" applyBorder="1" applyAlignment="1"/>
    <xf numFmtId="4" fontId="45" fillId="0" borderId="1" xfId="0" applyNumberFormat="1" applyFont="1" applyBorder="1"/>
    <xf numFmtId="164" fontId="45" fillId="0" borderId="1" xfId="1" applyFont="1" applyBorder="1"/>
    <xf numFmtId="164" fontId="45" fillId="0" borderId="17" xfId="1" applyFont="1" applyBorder="1"/>
    <xf numFmtId="2" fontId="7" fillId="0" borderId="1" xfId="0" applyNumberFormat="1" applyFont="1" applyFill="1" applyBorder="1" applyAlignment="1"/>
    <xf numFmtId="4" fontId="7" fillId="0" borderId="1" xfId="0" applyNumberFormat="1" applyFont="1" applyBorder="1"/>
    <xf numFmtId="164" fontId="7" fillId="0" borderId="1" xfId="1" applyFont="1" applyBorder="1"/>
    <xf numFmtId="164" fontId="7" fillId="0" borderId="17" xfId="1" applyFont="1" applyBorder="1"/>
    <xf numFmtId="0" fontId="7" fillId="0" borderId="1" xfId="0" applyNumberFormat="1" applyFont="1" applyFill="1" applyBorder="1" applyAlignment="1"/>
    <xf numFmtId="0" fontId="5" fillId="0" borderId="4" xfId="0" applyNumberFormat="1" applyFont="1" applyBorder="1" applyAlignment="1"/>
    <xf numFmtId="0" fontId="45" fillId="0" borderId="1" xfId="0" applyNumberFormat="1" applyFont="1" applyBorder="1" applyAlignment="1"/>
    <xf numFmtId="4" fontId="7" fillId="0" borderId="1" xfId="0" applyNumberFormat="1" applyFont="1" applyFill="1" applyBorder="1" applyAlignment="1"/>
    <xf numFmtId="0" fontId="7" fillId="0" borderId="6" xfId="0" applyNumberFormat="1" applyFont="1" applyBorder="1" applyAlignment="1"/>
    <xf numFmtId="0" fontId="7" fillId="0" borderId="5" xfId="0" applyNumberFormat="1" applyFont="1" applyBorder="1" applyAlignment="1"/>
    <xf numFmtId="2" fontId="7" fillId="0" borderId="5" xfId="0" applyNumberFormat="1" applyFont="1" applyFill="1" applyBorder="1" applyAlignment="1"/>
    <xf numFmtId="4" fontId="7" fillId="0" borderId="5" xfId="0" applyNumberFormat="1" applyFont="1" applyBorder="1"/>
    <xf numFmtId="164" fontId="7" fillId="0" borderId="5" xfId="1" applyFont="1" applyBorder="1"/>
    <xf numFmtId="164" fontId="7" fillId="0" borderId="18" xfId="1" applyFont="1" applyBorder="1"/>
    <xf numFmtId="164" fontId="22" fillId="2" borderId="5" xfId="1" applyNumberFormat="1" applyFont="1" applyFill="1" applyBorder="1"/>
    <xf numFmtId="0" fontId="38" fillId="0" borderId="0" xfId="0" applyFont="1"/>
    <xf numFmtId="0" fontId="38" fillId="0" borderId="0" xfId="0" applyFont="1" applyFill="1"/>
    <xf numFmtId="0" fontId="22" fillId="0" borderId="0" xfId="0" applyFont="1"/>
    <xf numFmtId="0" fontId="5" fillId="0" borderId="0" xfId="0" applyFont="1" applyFill="1" applyAlignment="1">
      <alignment horizontal="left"/>
    </xf>
    <xf numFmtId="2" fontId="54" fillId="0" borderId="11" xfId="0" applyNumberFormat="1" applyFont="1" applyFill="1" applyBorder="1" applyAlignment="1">
      <alignment horizontal="center"/>
    </xf>
    <xf numFmtId="0" fontId="55" fillId="0" borderId="11" xfId="8" applyNumberFormat="1" applyFont="1" applyFill="1" applyBorder="1" applyAlignment="1">
      <alignment horizontal="center"/>
    </xf>
    <xf numFmtId="0" fontId="55" fillId="0" borderId="0" xfId="8" applyNumberFormat="1" applyFont="1" applyFill="1" applyBorder="1" applyAlignment="1">
      <alignment horizontal="center"/>
    </xf>
    <xf numFmtId="0" fontId="52" fillId="0" borderId="0" xfId="0" applyFont="1" applyFill="1"/>
    <xf numFmtId="164" fontId="52" fillId="0" borderId="0" xfId="1" applyFont="1" applyFill="1"/>
    <xf numFmtId="164" fontId="26" fillId="0" borderId="0" xfId="1" applyFont="1" applyFill="1"/>
    <xf numFmtId="164" fontId="22" fillId="0" borderId="2" xfId="0" applyNumberFormat="1" applyFont="1" applyFill="1" applyBorder="1"/>
    <xf numFmtId="164" fontId="22" fillId="0" borderId="4" xfId="0" applyNumberFormat="1" applyFont="1" applyFill="1" applyBorder="1"/>
    <xf numFmtId="0" fontId="26" fillId="0" borderId="67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6" xfId="0" applyFont="1" applyBorder="1"/>
    <xf numFmtId="0" fontId="21" fillId="0" borderId="22" xfId="0" applyFont="1" applyBorder="1"/>
    <xf numFmtId="164" fontId="22" fillId="0" borderId="6" xfId="0" applyNumberFormat="1" applyFont="1" applyFill="1" applyBorder="1"/>
    <xf numFmtId="0" fontId="24" fillId="0" borderId="73" xfId="0" applyFont="1" applyFill="1" applyBorder="1" applyAlignment="1">
      <alignment wrapText="1"/>
    </xf>
    <xf numFmtId="164" fontId="24" fillId="0" borderId="67" xfId="1" applyFont="1" applyFill="1" applyBorder="1" applyAlignment="1">
      <alignment horizontal="center" vertical="top" wrapText="1"/>
    </xf>
    <xf numFmtId="0" fontId="24" fillId="0" borderId="41" xfId="0" applyFont="1" applyFill="1" applyBorder="1" applyAlignment="1">
      <alignment horizontal="center"/>
    </xf>
    <xf numFmtId="0" fontId="24" fillId="0" borderId="42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right"/>
    </xf>
    <xf numFmtId="164" fontId="24" fillId="0" borderId="13" xfId="1" applyFont="1" applyFill="1" applyBorder="1" applyAlignment="1">
      <alignment horizontal="right"/>
    </xf>
    <xf numFmtId="165" fontId="5" fillId="0" borderId="11" xfId="0" applyNumberFormat="1" applyFont="1" applyFill="1" applyBorder="1" applyAlignment="1">
      <alignment horizontal="right"/>
    </xf>
    <xf numFmtId="164" fontId="24" fillId="0" borderId="15" xfId="1" applyFont="1" applyFill="1" applyBorder="1" applyAlignment="1">
      <alignment horizontal="right"/>
    </xf>
  </cellXfs>
  <cellStyles count="20">
    <cellStyle name="Comma" xfId="1" builtinId="3"/>
    <cellStyle name="Comma 2" xfId="2"/>
    <cellStyle name="Comma 2 2" xfId="3"/>
    <cellStyle name="Comma 2 3" xfId="4"/>
    <cellStyle name="Comma 2 4" xfId="5"/>
    <cellStyle name="Comma 3" xfId="6"/>
    <cellStyle name="Comma 4" xfId="7"/>
    <cellStyle name="Normal" xfId="0" builtinId="0"/>
    <cellStyle name="Normal 2" xfId="8"/>
    <cellStyle name="Normal 2 2" xfId="9"/>
    <cellStyle name="Normal 2 2 2" xfId="10"/>
    <cellStyle name="Normal 2 2 3" xfId="11"/>
    <cellStyle name="Normal 2 2 4" xfId="12"/>
    <cellStyle name="Normal 2 3" xfId="13"/>
    <cellStyle name="Normal 2 4" xfId="14"/>
    <cellStyle name="Normal 3" xfId="15"/>
    <cellStyle name="Normal 4" xfId="16"/>
    <cellStyle name="Normal 5" xfId="17"/>
    <cellStyle name="Percent" xfId="18" builtinId="5"/>
    <cellStyle name="Percent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1039"/>
  <sheetViews>
    <sheetView tabSelected="1" zoomScaleNormal="100" zoomScalePageLayoutView="106" workbookViewId="0">
      <selection activeCell="A11" sqref="A11"/>
    </sheetView>
  </sheetViews>
  <sheetFormatPr defaultColWidth="9.109375" defaultRowHeight="15.6" x14ac:dyDescent="0.3"/>
  <cols>
    <col min="1" max="1" width="42.109375" style="394" customWidth="1"/>
    <col min="2" max="2" width="22" style="2" bestFit="1" customWidth="1"/>
    <col min="3" max="3" width="13.88671875" style="368" customWidth="1"/>
    <col min="4" max="4" width="9.44140625" style="369" customWidth="1"/>
    <col min="5" max="5" width="16.6640625" style="8" customWidth="1"/>
    <col min="6" max="6" width="21.44140625" style="348" customWidth="1"/>
    <col min="7" max="7" width="25" style="331" bestFit="1" customWidth="1"/>
    <col min="8" max="8" width="20.6640625" style="406" customWidth="1"/>
    <col min="9" max="9" width="10.44140625" style="406" bestFit="1" customWidth="1"/>
    <col min="10" max="10" width="9.33203125" style="406" hidden="1" customWidth="1"/>
    <col min="11" max="11" width="10.44140625" style="406" hidden="1" customWidth="1"/>
    <col min="12" max="13" width="11.5546875" style="406" hidden="1" customWidth="1"/>
    <col min="14" max="14" width="10.44140625" style="406" hidden="1" customWidth="1"/>
    <col min="15" max="15" width="11.5546875" style="406" hidden="1" customWidth="1"/>
    <col min="16" max="16" width="9.109375" style="406" hidden="1" customWidth="1"/>
    <col min="17" max="17" width="8.88671875" style="406" customWidth="1"/>
    <col min="18" max="18" width="13.109375" style="406" customWidth="1"/>
    <col min="19" max="19" width="10" style="406" customWidth="1"/>
    <col min="20" max="20" width="15.109375" style="406" customWidth="1"/>
    <col min="21" max="21" width="16.88671875" style="406" customWidth="1"/>
    <col min="22" max="22" width="9.109375" style="406"/>
    <col min="23" max="37" width="9.109375" style="351"/>
    <col min="38" max="45" width="8.88671875" customWidth="1"/>
    <col min="46" max="16384" width="9.109375" style="10"/>
  </cols>
  <sheetData>
    <row r="1" spans="1:45" ht="22.8" x14ac:dyDescent="0.4">
      <c r="A1" s="836" t="s">
        <v>0</v>
      </c>
      <c r="B1" s="836"/>
      <c r="C1" s="836"/>
      <c r="D1" s="836"/>
      <c r="E1" s="836"/>
      <c r="F1" s="836"/>
      <c r="G1" s="836"/>
    </row>
    <row r="2" spans="1:45" ht="22.8" x14ac:dyDescent="0.4">
      <c r="A2" s="836" t="s">
        <v>1640</v>
      </c>
      <c r="B2" s="836"/>
      <c r="C2" s="836"/>
      <c r="D2" s="836"/>
      <c r="E2" s="836"/>
      <c r="F2" s="836"/>
      <c r="G2" s="836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8"/>
      <c r="AD2" s="678"/>
      <c r="AE2" s="678"/>
      <c r="AF2" s="678"/>
      <c r="AG2" s="678"/>
      <c r="AH2" s="678"/>
      <c r="AI2" s="678"/>
      <c r="AJ2" s="678"/>
      <c r="AK2" s="678"/>
      <c r="AL2" s="678"/>
      <c r="AM2" s="678"/>
      <c r="AN2" s="678"/>
      <c r="AO2" s="678"/>
      <c r="AP2" s="678"/>
      <c r="AQ2" s="678"/>
      <c r="AR2" s="678"/>
      <c r="AS2" s="678"/>
    </row>
    <row r="3" spans="1:45" x14ac:dyDescent="0.3">
      <c r="A3" s="835"/>
      <c r="B3" s="835"/>
      <c r="C3" s="835"/>
      <c r="D3" s="835"/>
      <c r="E3" s="835"/>
      <c r="F3" s="835"/>
      <c r="G3" s="835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  <c r="AR3" s="678"/>
      <c r="AS3" s="678"/>
    </row>
    <row r="4" spans="1:45" ht="22.8" x14ac:dyDescent="0.4">
      <c r="A4" s="845" t="s">
        <v>413</v>
      </c>
      <c r="B4" s="845"/>
      <c r="C4" s="845"/>
      <c r="D4" s="845"/>
      <c r="E4" s="845"/>
      <c r="F4" s="845"/>
      <c r="G4" s="845"/>
    </row>
    <row r="5" spans="1:45" x14ac:dyDescent="0.3">
      <c r="A5" s="395"/>
      <c r="B5" s="365"/>
      <c r="C5" s="365"/>
      <c r="D5" s="365"/>
      <c r="E5" s="362"/>
      <c r="F5" s="362"/>
      <c r="G5" s="362"/>
    </row>
    <row r="6" spans="1:45" x14ac:dyDescent="0.3">
      <c r="A6" s="916" t="s">
        <v>1645</v>
      </c>
      <c r="B6" s="835"/>
      <c r="C6" s="835"/>
      <c r="D6" s="835"/>
      <c r="E6" s="835"/>
      <c r="F6" s="835"/>
      <c r="G6" s="835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</row>
    <row r="7" spans="1:45" x14ac:dyDescent="0.3">
      <c r="A7" s="395"/>
      <c r="B7" s="365"/>
      <c r="C7" s="365"/>
      <c r="D7" s="365"/>
      <c r="E7" s="362"/>
      <c r="F7" s="362"/>
      <c r="G7" s="362"/>
    </row>
    <row r="8" spans="1:45" ht="15.75" customHeight="1" thickBot="1" x14ac:dyDescent="0.35">
      <c r="A8" s="395" t="s">
        <v>1459</v>
      </c>
      <c r="B8" s="365"/>
      <c r="C8" s="365"/>
      <c r="D8" s="365"/>
      <c r="E8" s="362"/>
      <c r="F8" s="362"/>
      <c r="G8" s="362"/>
    </row>
    <row r="9" spans="1:45" ht="15.75" customHeight="1" x14ac:dyDescent="0.3">
      <c r="A9" s="757" t="s">
        <v>1403</v>
      </c>
      <c r="B9" s="601" t="s">
        <v>516</v>
      </c>
      <c r="C9" s="601" t="s">
        <v>517</v>
      </c>
      <c r="D9" s="601"/>
      <c r="E9" s="602" t="s">
        <v>1347</v>
      </c>
      <c r="F9" s="607" t="s">
        <v>1540</v>
      </c>
      <c r="G9" s="679" t="s">
        <v>1450</v>
      </c>
    </row>
    <row r="10" spans="1:45" ht="15.75" customHeight="1" x14ac:dyDescent="0.3">
      <c r="A10" s="758"/>
      <c r="B10" s="759"/>
      <c r="C10" s="760" t="s">
        <v>518</v>
      </c>
      <c r="D10" s="759" t="s">
        <v>519</v>
      </c>
      <c r="E10" s="761"/>
      <c r="F10" s="762" t="s">
        <v>1473</v>
      </c>
      <c r="G10" s="763" t="s">
        <v>1474</v>
      </c>
    </row>
    <row r="11" spans="1:45" ht="15.75" customHeight="1" thickBot="1" x14ac:dyDescent="0.35">
      <c r="A11" s="764"/>
      <c r="B11" s="765"/>
      <c r="C11" s="766" t="s">
        <v>1110</v>
      </c>
      <c r="D11" s="765"/>
      <c r="E11" s="767" t="s">
        <v>1110</v>
      </c>
      <c r="F11" s="766" t="s">
        <v>1110</v>
      </c>
      <c r="G11" s="768" t="s">
        <v>1110</v>
      </c>
    </row>
    <row r="12" spans="1:45" ht="15.75" customHeight="1" x14ac:dyDescent="0.3">
      <c r="A12" s="769" t="s">
        <v>1595</v>
      </c>
      <c r="B12" s="770"/>
      <c r="C12" s="771"/>
      <c r="D12" s="770"/>
      <c r="E12" s="772"/>
      <c r="F12" s="771"/>
      <c r="G12" s="773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</row>
    <row r="13" spans="1:45" ht="15.75" customHeight="1" x14ac:dyDescent="0.3">
      <c r="A13" s="774" t="s">
        <v>669</v>
      </c>
      <c r="B13" s="775" t="s">
        <v>520</v>
      </c>
      <c r="C13" s="366">
        <v>7000</v>
      </c>
      <c r="D13" s="775" t="s">
        <v>521</v>
      </c>
      <c r="E13" s="816">
        <v>174.03748217856</v>
      </c>
      <c r="F13" s="817">
        <f>E13*1.55</f>
        <v>269.75809737676798</v>
      </c>
      <c r="G13" s="818">
        <f>ROUND(E13+F13,0)</f>
        <v>444</v>
      </c>
    </row>
    <row r="14" spans="1:45" ht="15.75" customHeight="1" x14ac:dyDescent="0.3">
      <c r="A14" s="774" t="s">
        <v>522</v>
      </c>
      <c r="B14" s="775" t="s">
        <v>520</v>
      </c>
      <c r="C14" s="366">
        <v>7000</v>
      </c>
      <c r="D14" s="775" t="s">
        <v>523</v>
      </c>
      <c r="E14" s="816">
        <v>174.03748217856</v>
      </c>
      <c r="F14" s="817">
        <f t="shared" ref="F14:F77" si="0">E14*1.55</f>
        <v>269.75809737676798</v>
      </c>
      <c r="G14" s="818">
        <f t="shared" ref="G14:G77" si="1">ROUND(E14+F14,0)</f>
        <v>444</v>
      </c>
    </row>
    <row r="15" spans="1:45" ht="15.75" customHeight="1" x14ac:dyDescent="0.3">
      <c r="A15" s="774" t="s">
        <v>1596</v>
      </c>
      <c r="B15" s="775" t="s">
        <v>520</v>
      </c>
      <c r="C15" s="366">
        <v>7000</v>
      </c>
      <c r="D15" s="775" t="s">
        <v>523</v>
      </c>
      <c r="E15" s="816">
        <v>174.03748217856</v>
      </c>
      <c r="F15" s="817">
        <f t="shared" si="0"/>
        <v>269.75809737676798</v>
      </c>
      <c r="G15" s="818">
        <f t="shared" si="1"/>
        <v>444</v>
      </c>
    </row>
    <row r="16" spans="1:45" ht="15.75" customHeight="1" x14ac:dyDescent="0.3">
      <c r="A16" s="774" t="s">
        <v>524</v>
      </c>
      <c r="B16" s="775" t="s">
        <v>520</v>
      </c>
      <c r="C16" s="366">
        <v>7000</v>
      </c>
      <c r="D16" s="775" t="s">
        <v>523</v>
      </c>
      <c r="E16" s="816">
        <v>174.03748217856</v>
      </c>
      <c r="F16" s="817">
        <f t="shared" si="0"/>
        <v>269.75809737676798</v>
      </c>
      <c r="G16" s="818">
        <f t="shared" si="1"/>
        <v>444</v>
      </c>
    </row>
    <row r="17" spans="1:7" ht="15.75" customHeight="1" x14ac:dyDescent="0.3">
      <c r="A17" s="774" t="s">
        <v>525</v>
      </c>
      <c r="B17" s="775" t="s">
        <v>520</v>
      </c>
      <c r="C17" s="366">
        <v>7000</v>
      </c>
      <c r="D17" s="775" t="s">
        <v>523</v>
      </c>
      <c r="E17" s="816">
        <v>174.03748217856</v>
      </c>
      <c r="F17" s="817">
        <f t="shared" si="0"/>
        <v>269.75809737676798</v>
      </c>
      <c r="G17" s="818">
        <f t="shared" si="1"/>
        <v>444</v>
      </c>
    </row>
    <row r="18" spans="1:7" ht="15.75" customHeight="1" x14ac:dyDescent="0.3">
      <c r="A18" s="774" t="s">
        <v>1597</v>
      </c>
      <c r="B18" s="775" t="s">
        <v>520</v>
      </c>
      <c r="C18" s="366">
        <v>7000</v>
      </c>
      <c r="D18" s="775" t="s">
        <v>523</v>
      </c>
      <c r="E18" s="816">
        <v>174.03748217856</v>
      </c>
      <c r="F18" s="817">
        <f t="shared" si="0"/>
        <v>269.75809737676798</v>
      </c>
      <c r="G18" s="818">
        <f t="shared" si="1"/>
        <v>444</v>
      </c>
    </row>
    <row r="19" spans="1:7" ht="15.75" customHeight="1" x14ac:dyDescent="0.3">
      <c r="A19" s="774" t="s">
        <v>526</v>
      </c>
      <c r="B19" s="775" t="s">
        <v>520</v>
      </c>
      <c r="C19" s="366">
        <v>7000</v>
      </c>
      <c r="D19" s="775" t="s">
        <v>523</v>
      </c>
      <c r="E19" s="816">
        <v>174.03748217856</v>
      </c>
      <c r="F19" s="817">
        <f t="shared" si="0"/>
        <v>269.75809737676798</v>
      </c>
      <c r="G19" s="818">
        <f t="shared" si="1"/>
        <v>444</v>
      </c>
    </row>
    <row r="20" spans="1:7" ht="15.75" customHeight="1" x14ac:dyDescent="0.3">
      <c r="A20" s="774" t="s">
        <v>1598</v>
      </c>
      <c r="B20" s="775" t="s">
        <v>520</v>
      </c>
      <c r="C20" s="366">
        <v>7000</v>
      </c>
      <c r="D20" s="775" t="s">
        <v>523</v>
      </c>
      <c r="E20" s="816">
        <v>174.03748217856</v>
      </c>
      <c r="F20" s="817">
        <f t="shared" si="0"/>
        <v>269.75809737676798</v>
      </c>
      <c r="G20" s="818">
        <f t="shared" si="1"/>
        <v>444</v>
      </c>
    </row>
    <row r="21" spans="1:7" ht="15.75" customHeight="1" x14ac:dyDescent="0.3">
      <c r="A21" s="774" t="s">
        <v>1599</v>
      </c>
      <c r="B21" s="775" t="s">
        <v>520</v>
      </c>
      <c r="C21" s="366">
        <v>7000</v>
      </c>
      <c r="D21" s="775" t="s">
        <v>523</v>
      </c>
      <c r="E21" s="816">
        <v>174.03748217856</v>
      </c>
      <c r="F21" s="817">
        <f t="shared" si="0"/>
        <v>269.75809737676798</v>
      </c>
      <c r="G21" s="818">
        <f t="shared" si="1"/>
        <v>444</v>
      </c>
    </row>
    <row r="22" spans="1:7" ht="15.75" customHeight="1" x14ac:dyDescent="0.3">
      <c r="A22" s="774" t="s">
        <v>1600</v>
      </c>
      <c r="B22" s="775" t="s">
        <v>520</v>
      </c>
      <c r="C22" s="366">
        <v>7000</v>
      </c>
      <c r="D22" s="775" t="s">
        <v>523</v>
      </c>
      <c r="E22" s="816">
        <v>174.03748217856</v>
      </c>
      <c r="F22" s="817">
        <f t="shared" si="0"/>
        <v>269.75809737676798</v>
      </c>
      <c r="G22" s="818">
        <f t="shared" si="1"/>
        <v>444</v>
      </c>
    </row>
    <row r="23" spans="1:7" ht="15.75" customHeight="1" x14ac:dyDescent="0.3">
      <c r="A23" s="774" t="s">
        <v>527</v>
      </c>
      <c r="B23" s="775" t="s">
        <v>528</v>
      </c>
      <c r="C23" s="366">
        <v>8500</v>
      </c>
      <c r="D23" s="775" t="s">
        <v>529</v>
      </c>
      <c r="E23" s="816">
        <v>211.61375673984003</v>
      </c>
      <c r="F23" s="817">
        <f t="shared" si="0"/>
        <v>328.00132294675205</v>
      </c>
      <c r="G23" s="818">
        <f t="shared" si="1"/>
        <v>540</v>
      </c>
    </row>
    <row r="24" spans="1:7" ht="15.75" customHeight="1" x14ac:dyDescent="0.3">
      <c r="A24" s="774" t="s">
        <v>1601</v>
      </c>
      <c r="B24" s="775" t="s">
        <v>528</v>
      </c>
      <c r="C24" s="366">
        <v>8500</v>
      </c>
      <c r="D24" s="775" t="s">
        <v>529</v>
      </c>
      <c r="E24" s="816">
        <v>211.61375673984003</v>
      </c>
      <c r="F24" s="817">
        <f t="shared" si="0"/>
        <v>328.00132294675205</v>
      </c>
      <c r="G24" s="818">
        <f t="shared" si="1"/>
        <v>540</v>
      </c>
    </row>
    <row r="25" spans="1:7" ht="15.75" customHeight="1" x14ac:dyDescent="0.3">
      <c r="A25" s="774" t="s">
        <v>1602</v>
      </c>
      <c r="B25" s="775" t="s">
        <v>528</v>
      </c>
      <c r="C25" s="366">
        <v>8500</v>
      </c>
      <c r="D25" s="775" t="s">
        <v>529</v>
      </c>
      <c r="E25" s="816">
        <v>211.61375673984003</v>
      </c>
      <c r="F25" s="817">
        <f t="shared" si="0"/>
        <v>328.00132294675205</v>
      </c>
      <c r="G25" s="818">
        <f t="shared" si="1"/>
        <v>540</v>
      </c>
    </row>
    <row r="26" spans="1:7" ht="15.75" customHeight="1" x14ac:dyDescent="0.3">
      <c r="A26" s="774" t="s">
        <v>1603</v>
      </c>
      <c r="B26" s="775" t="s">
        <v>528</v>
      </c>
      <c r="C26" s="366">
        <v>8500</v>
      </c>
      <c r="D26" s="775" t="s">
        <v>529</v>
      </c>
      <c r="E26" s="816">
        <v>211.61375673984003</v>
      </c>
      <c r="F26" s="817">
        <f t="shared" si="0"/>
        <v>328.00132294675205</v>
      </c>
      <c r="G26" s="818">
        <f t="shared" si="1"/>
        <v>540</v>
      </c>
    </row>
    <row r="27" spans="1:7" ht="15.75" customHeight="1" x14ac:dyDescent="0.3">
      <c r="A27" s="774" t="s">
        <v>400</v>
      </c>
      <c r="B27" s="775" t="s">
        <v>528</v>
      </c>
      <c r="C27" s="366">
        <v>8500</v>
      </c>
      <c r="D27" s="775" t="s">
        <v>529</v>
      </c>
      <c r="E27" s="816">
        <v>211.61375673984003</v>
      </c>
      <c r="F27" s="817">
        <f t="shared" si="0"/>
        <v>328.00132294675205</v>
      </c>
      <c r="G27" s="818">
        <f t="shared" si="1"/>
        <v>540</v>
      </c>
    </row>
    <row r="28" spans="1:7" ht="15.75" customHeight="1" x14ac:dyDescent="0.3">
      <c r="A28" s="774" t="s">
        <v>1604</v>
      </c>
      <c r="B28" s="775" t="s">
        <v>528</v>
      </c>
      <c r="C28" s="366">
        <v>8500</v>
      </c>
      <c r="D28" s="775" t="s">
        <v>529</v>
      </c>
      <c r="E28" s="816">
        <v>211.61375673984003</v>
      </c>
      <c r="F28" s="817">
        <f t="shared" si="0"/>
        <v>328.00132294675205</v>
      </c>
      <c r="G28" s="818">
        <f t="shared" si="1"/>
        <v>540</v>
      </c>
    </row>
    <row r="29" spans="1:7" ht="15.75" customHeight="1" x14ac:dyDescent="0.3">
      <c r="A29" s="774" t="s">
        <v>1605</v>
      </c>
      <c r="B29" s="775" t="s">
        <v>528</v>
      </c>
      <c r="C29" s="366">
        <v>8500</v>
      </c>
      <c r="D29" s="775" t="s">
        <v>529</v>
      </c>
      <c r="E29" s="816">
        <v>211.61375673984003</v>
      </c>
      <c r="F29" s="817">
        <f t="shared" si="0"/>
        <v>328.00132294675205</v>
      </c>
      <c r="G29" s="818">
        <f t="shared" si="1"/>
        <v>540</v>
      </c>
    </row>
    <row r="30" spans="1:7" ht="15.75" customHeight="1" x14ac:dyDescent="0.3">
      <c r="A30" s="774" t="s">
        <v>530</v>
      </c>
      <c r="B30" s="775" t="s">
        <v>528</v>
      </c>
      <c r="C30" s="366">
        <v>8500</v>
      </c>
      <c r="D30" s="775" t="s">
        <v>529</v>
      </c>
      <c r="E30" s="816">
        <v>211.61375673984003</v>
      </c>
      <c r="F30" s="817">
        <f t="shared" si="0"/>
        <v>328.00132294675205</v>
      </c>
      <c r="G30" s="818">
        <f t="shared" si="1"/>
        <v>540</v>
      </c>
    </row>
    <row r="31" spans="1:7" ht="15.75" customHeight="1" x14ac:dyDescent="0.3">
      <c r="A31" s="774" t="s">
        <v>531</v>
      </c>
      <c r="B31" s="775" t="s">
        <v>528</v>
      </c>
      <c r="C31" s="366">
        <v>8500</v>
      </c>
      <c r="D31" s="775" t="s">
        <v>529</v>
      </c>
      <c r="E31" s="816">
        <v>211.61375673984003</v>
      </c>
      <c r="F31" s="817">
        <f t="shared" si="0"/>
        <v>328.00132294675205</v>
      </c>
      <c r="G31" s="818">
        <f t="shared" si="1"/>
        <v>540</v>
      </c>
    </row>
    <row r="32" spans="1:7" ht="15.75" customHeight="1" x14ac:dyDescent="0.3">
      <c r="A32" s="774" t="s">
        <v>532</v>
      </c>
      <c r="B32" s="775" t="s">
        <v>528</v>
      </c>
      <c r="C32" s="366">
        <v>8500</v>
      </c>
      <c r="D32" s="775" t="s">
        <v>529</v>
      </c>
      <c r="E32" s="816">
        <v>211.61375673984003</v>
      </c>
      <c r="F32" s="817">
        <f t="shared" si="0"/>
        <v>328.00132294675205</v>
      </c>
      <c r="G32" s="818">
        <f t="shared" si="1"/>
        <v>540</v>
      </c>
    </row>
    <row r="33" spans="1:7" ht="15.75" customHeight="1" x14ac:dyDescent="0.3">
      <c r="A33" s="774" t="s">
        <v>1606</v>
      </c>
      <c r="B33" s="775" t="s">
        <v>528</v>
      </c>
      <c r="C33" s="366">
        <v>8500</v>
      </c>
      <c r="D33" s="775" t="s">
        <v>529</v>
      </c>
      <c r="E33" s="816">
        <v>211.61375673984003</v>
      </c>
      <c r="F33" s="817">
        <f t="shared" si="0"/>
        <v>328.00132294675205</v>
      </c>
      <c r="G33" s="818">
        <f t="shared" si="1"/>
        <v>540</v>
      </c>
    </row>
    <row r="34" spans="1:7" ht="15.75" customHeight="1" x14ac:dyDescent="0.3">
      <c r="A34" s="774" t="s">
        <v>533</v>
      </c>
      <c r="B34" s="775" t="s">
        <v>528</v>
      </c>
      <c r="C34" s="366">
        <v>8500</v>
      </c>
      <c r="D34" s="775" t="s">
        <v>529</v>
      </c>
      <c r="E34" s="816">
        <v>211.61375673984003</v>
      </c>
      <c r="F34" s="817">
        <f t="shared" si="0"/>
        <v>328.00132294675205</v>
      </c>
      <c r="G34" s="818">
        <f t="shared" si="1"/>
        <v>540</v>
      </c>
    </row>
    <row r="35" spans="1:7" ht="15.75" customHeight="1" x14ac:dyDescent="0.3">
      <c r="A35" s="774" t="s">
        <v>1607</v>
      </c>
      <c r="B35" s="775" t="s">
        <v>528</v>
      </c>
      <c r="C35" s="366">
        <v>8500</v>
      </c>
      <c r="D35" s="775" t="s">
        <v>529</v>
      </c>
      <c r="E35" s="816">
        <v>211.61375673984003</v>
      </c>
      <c r="F35" s="817">
        <f t="shared" si="0"/>
        <v>328.00132294675205</v>
      </c>
      <c r="G35" s="818">
        <f t="shared" si="1"/>
        <v>540</v>
      </c>
    </row>
    <row r="36" spans="1:7" ht="15.75" customHeight="1" x14ac:dyDescent="0.3">
      <c r="A36" s="774" t="s">
        <v>1608</v>
      </c>
      <c r="B36" s="775" t="s">
        <v>528</v>
      </c>
      <c r="C36" s="366">
        <v>8500</v>
      </c>
      <c r="D36" s="775" t="s">
        <v>529</v>
      </c>
      <c r="E36" s="816">
        <v>211.61375673984003</v>
      </c>
      <c r="F36" s="817">
        <f t="shared" si="0"/>
        <v>328.00132294675205</v>
      </c>
      <c r="G36" s="818">
        <f t="shared" si="1"/>
        <v>540</v>
      </c>
    </row>
    <row r="37" spans="1:7" ht="15.75" customHeight="1" x14ac:dyDescent="0.3">
      <c r="A37" s="774" t="s">
        <v>1609</v>
      </c>
      <c r="B37" s="775" t="s">
        <v>528</v>
      </c>
      <c r="C37" s="366">
        <v>8500</v>
      </c>
      <c r="D37" s="775" t="s">
        <v>529</v>
      </c>
      <c r="E37" s="816">
        <v>211.61375673984003</v>
      </c>
      <c r="F37" s="817">
        <f t="shared" si="0"/>
        <v>328.00132294675205</v>
      </c>
      <c r="G37" s="818">
        <f t="shared" si="1"/>
        <v>540</v>
      </c>
    </row>
    <row r="38" spans="1:7" ht="15.75" customHeight="1" x14ac:dyDescent="0.3">
      <c r="A38" s="774" t="s">
        <v>1610</v>
      </c>
      <c r="B38" s="775" t="s">
        <v>528</v>
      </c>
      <c r="C38" s="366">
        <v>8500</v>
      </c>
      <c r="D38" s="777" t="s">
        <v>529</v>
      </c>
      <c r="E38" s="816">
        <v>211.61375673984003</v>
      </c>
      <c r="F38" s="817">
        <f t="shared" si="0"/>
        <v>328.00132294675205</v>
      </c>
      <c r="G38" s="818">
        <f t="shared" si="1"/>
        <v>540</v>
      </c>
    </row>
    <row r="39" spans="1:7" ht="15.75" customHeight="1" x14ac:dyDescent="0.3">
      <c r="A39" s="774" t="s">
        <v>1611</v>
      </c>
      <c r="B39" s="775" t="s">
        <v>528</v>
      </c>
      <c r="C39" s="366">
        <v>8500</v>
      </c>
      <c r="D39" s="775" t="s">
        <v>529</v>
      </c>
      <c r="E39" s="816">
        <v>211.61375673984003</v>
      </c>
      <c r="F39" s="817">
        <f t="shared" si="0"/>
        <v>328.00132294675205</v>
      </c>
      <c r="G39" s="818">
        <f t="shared" si="1"/>
        <v>540</v>
      </c>
    </row>
    <row r="40" spans="1:7" ht="15.75" customHeight="1" x14ac:dyDescent="0.3">
      <c r="A40" s="774" t="s">
        <v>534</v>
      </c>
      <c r="B40" s="775" t="s">
        <v>528</v>
      </c>
      <c r="C40" s="366">
        <v>8500</v>
      </c>
      <c r="D40" s="775" t="s">
        <v>529</v>
      </c>
      <c r="E40" s="816">
        <v>211.61375673984003</v>
      </c>
      <c r="F40" s="817">
        <f t="shared" si="0"/>
        <v>328.00132294675205</v>
      </c>
      <c r="G40" s="818">
        <f t="shared" si="1"/>
        <v>540</v>
      </c>
    </row>
    <row r="41" spans="1:7" ht="15.75" customHeight="1" x14ac:dyDescent="0.3">
      <c r="A41" s="774" t="s">
        <v>1612</v>
      </c>
      <c r="B41" s="775" t="s">
        <v>535</v>
      </c>
      <c r="C41" s="366">
        <v>12500</v>
      </c>
      <c r="D41" s="775" t="s">
        <v>536</v>
      </c>
      <c r="E41" s="816">
        <v>310.49868979583994</v>
      </c>
      <c r="F41" s="817">
        <f t="shared" si="0"/>
        <v>481.27296918355194</v>
      </c>
      <c r="G41" s="818">
        <f t="shared" si="1"/>
        <v>792</v>
      </c>
    </row>
    <row r="42" spans="1:7" ht="15.75" customHeight="1" x14ac:dyDescent="0.3">
      <c r="A42" s="774" t="s">
        <v>1613</v>
      </c>
      <c r="B42" s="775" t="s">
        <v>535</v>
      </c>
      <c r="C42" s="366">
        <v>12500</v>
      </c>
      <c r="D42" s="775" t="s">
        <v>536</v>
      </c>
      <c r="E42" s="816">
        <v>310.49868979583994</v>
      </c>
      <c r="F42" s="817">
        <f t="shared" si="0"/>
        <v>481.27296918355194</v>
      </c>
      <c r="G42" s="818">
        <f t="shared" si="1"/>
        <v>792</v>
      </c>
    </row>
    <row r="43" spans="1:7" ht="15.75" customHeight="1" x14ac:dyDescent="0.3">
      <c r="A43" s="774" t="s">
        <v>1614</v>
      </c>
      <c r="B43" s="775" t="s">
        <v>535</v>
      </c>
      <c r="C43" s="366">
        <v>12500</v>
      </c>
      <c r="D43" s="775" t="s">
        <v>536</v>
      </c>
      <c r="E43" s="816">
        <v>310.49868979583994</v>
      </c>
      <c r="F43" s="817">
        <f t="shared" si="0"/>
        <v>481.27296918355194</v>
      </c>
      <c r="G43" s="818">
        <f t="shared" si="1"/>
        <v>792</v>
      </c>
    </row>
    <row r="44" spans="1:7" ht="15.75" customHeight="1" x14ac:dyDescent="0.3">
      <c r="A44" s="774" t="s">
        <v>1615</v>
      </c>
      <c r="B44" s="775" t="s">
        <v>535</v>
      </c>
      <c r="C44" s="366">
        <v>12500</v>
      </c>
      <c r="D44" s="775" t="s">
        <v>536</v>
      </c>
      <c r="E44" s="816">
        <v>310.49868979583994</v>
      </c>
      <c r="F44" s="817">
        <f t="shared" si="0"/>
        <v>481.27296918355194</v>
      </c>
      <c r="G44" s="818">
        <f t="shared" si="1"/>
        <v>792</v>
      </c>
    </row>
    <row r="45" spans="1:7" ht="15.75" customHeight="1" x14ac:dyDescent="0.3">
      <c r="A45" s="774" t="s">
        <v>537</v>
      </c>
      <c r="B45" s="775" t="s">
        <v>535</v>
      </c>
      <c r="C45" s="366">
        <v>12500</v>
      </c>
      <c r="D45" s="775" t="s">
        <v>536</v>
      </c>
      <c r="E45" s="816">
        <v>310.49868979583994</v>
      </c>
      <c r="F45" s="817">
        <f t="shared" si="0"/>
        <v>481.27296918355194</v>
      </c>
      <c r="G45" s="818">
        <f t="shared" si="1"/>
        <v>792</v>
      </c>
    </row>
    <row r="46" spans="1:7" ht="15.75" customHeight="1" x14ac:dyDescent="0.3">
      <c r="A46" s="774" t="s">
        <v>1616</v>
      </c>
      <c r="B46" s="775" t="s">
        <v>535</v>
      </c>
      <c r="C46" s="366">
        <v>12500</v>
      </c>
      <c r="D46" s="775" t="s">
        <v>536</v>
      </c>
      <c r="E46" s="816">
        <v>310.49868979583994</v>
      </c>
      <c r="F46" s="817">
        <f t="shared" si="0"/>
        <v>481.27296918355194</v>
      </c>
      <c r="G46" s="818">
        <f t="shared" si="1"/>
        <v>792</v>
      </c>
    </row>
    <row r="47" spans="1:7" ht="15.75" customHeight="1" x14ac:dyDescent="0.3">
      <c r="A47" s="774" t="s">
        <v>1617</v>
      </c>
      <c r="B47" s="775" t="s">
        <v>535</v>
      </c>
      <c r="C47" s="366">
        <v>12500</v>
      </c>
      <c r="D47" s="775" t="s">
        <v>536</v>
      </c>
      <c r="E47" s="816">
        <v>310.49868979583994</v>
      </c>
      <c r="F47" s="817">
        <f t="shared" si="0"/>
        <v>481.27296918355194</v>
      </c>
      <c r="G47" s="818">
        <f t="shared" si="1"/>
        <v>792</v>
      </c>
    </row>
    <row r="48" spans="1:7" ht="15.75" customHeight="1" x14ac:dyDescent="0.3">
      <c r="A48" s="774" t="s">
        <v>538</v>
      </c>
      <c r="B48" s="775" t="s">
        <v>535</v>
      </c>
      <c r="C48" s="366">
        <v>12500</v>
      </c>
      <c r="D48" s="775" t="s">
        <v>536</v>
      </c>
      <c r="E48" s="816">
        <v>310.49868979583994</v>
      </c>
      <c r="F48" s="817">
        <f t="shared" si="0"/>
        <v>481.27296918355194</v>
      </c>
      <c r="G48" s="818">
        <f t="shared" si="1"/>
        <v>792</v>
      </c>
    </row>
    <row r="49" spans="1:7" ht="15.75" customHeight="1" x14ac:dyDescent="0.3">
      <c r="A49" s="774" t="s">
        <v>1618</v>
      </c>
      <c r="B49" s="775" t="s">
        <v>535</v>
      </c>
      <c r="C49" s="366">
        <v>12500</v>
      </c>
      <c r="D49" s="775" t="s">
        <v>536</v>
      </c>
      <c r="E49" s="816">
        <v>310.49868979583994</v>
      </c>
      <c r="F49" s="817">
        <f t="shared" si="0"/>
        <v>481.27296918355194</v>
      </c>
      <c r="G49" s="818">
        <f t="shared" si="1"/>
        <v>792</v>
      </c>
    </row>
    <row r="50" spans="1:7" ht="15.75" customHeight="1" x14ac:dyDescent="0.3">
      <c r="A50" s="774" t="s">
        <v>1619</v>
      </c>
      <c r="B50" s="775" t="s">
        <v>535</v>
      </c>
      <c r="C50" s="366">
        <v>12500</v>
      </c>
      <c r="D50" s="775" t="s">
        <v>536</v>
      </c>
      <c r="E50" s="816">
        <v>310.49868979583994</v>
      </c>
      <c r="F50" s="817">
        <f t="shared" si="0"/>
        <v>481.27296918355194</v>
      </c>
      <c r="G50" s="818">
        <f t="shared" si="1"/>
        <v>792</v>
      </c>
    </row>
    <row r="51" spans="1:7" ht="15.75" customHeight="1" x14ac:dyDescent="0.3">
      <c r="A51" s="774" t="s">
        <v>1620</v>
      </c>
      <c r="B51" s="775" t="s">
        <v>535</v>
      </c>
      <c r="C51" s="366">
        <v>12500</v>
      </c>
      <c r="D51" s="775" t="s">
        <v>536</v>
      </c>
      <c r="E51" s="816">
        <v>310.49868979583994</v>
      </c>
      <c r="F51" s="817">
        <f t="shared" si="0"/>
        <v>481.27296918355194</v>
      </c>
      <c r="G51" s="818">
        <f t="shared" si="1"/>
        <v>792</v>
      </c>
    </row>
    <row r="52" spans="1:7" ht="15.75" customHeight="1" x14ac:dyDescent="0.3">
      <c r="A52" s="774" t="s">
        <v>1621</v>
      </c>
      <c r="B52" s="775" t="s">
        <v>535</v>
      </c>
      <c r="C52" s="366">
        <v>12500</v>
      </c>
      <c r="D52" s="775" t="s">
        <v>536</v>
      </c>
      <c r="E52" s="816">
        <v>310.49868979583994</v>
      </c>
      <c r="F52" s="817">
        <f t="shared" si="0"/>
        <v>481.27296918355194</v>
      </c>
      <c r="G52" s="818">
        <f t="shared" si="1"/>
        <v>792</v>
      </c>
    </row>
    <row r="53" spans="1:7" ht="15.75" customHeight="1" x14ac:dyDescent="0.3">
      <c r="A53" s="774" t="s">
        <v>1622</v>
      </c>
      <c r="B53" s="775" t="s">
        <v>535</v>
      </c>
      <c r="C53" s="366">
        <v>12500</v>
      </c>
      <c r="D53" s="775" t="s">
        <v>536</v>
      </c>
      <c r="E53" s="816">
        <v>310.49868979583994</v>
      </c>
      <c r="F53" s="817">
        <f t="shared" si="0"/>
        <v>481.27296918355194</v>
      </c>
      <c r="G53" s="818">
        <f t="shared" si="1"/>
        <v>792</v>
      </c>
    </row>
    <row r="54" spans="1:7" ht="15.75" customHeight="1" x14ac:dyDescent="0.3">
      <c r="A54" s="774" t="s">
        <v>1623</v>
      </c>
      <c r="B54" s="775" t="s">
        <v>535</v>
      </c>
      <c r="C54" s="366">
        <v>12500</v>
      </c>
      <c r="D54" s="777" t="s">
        <v>536</v>
      </c>
      <c r="E54" s="816">
        <v>310.49868979583994</v>
      </c>
      <c r="F54" s="817">
        <f t="shared" si="0"/>
        <v>481.27296918355194</v>
      </c>
      <c r="G54" s="818">
        <f t="shared" si="1"/>
        <v>792</v>
      </c>
    </row>
    <row r="55" spans="1:7" ht="15.75" customHeight="1" x14ac:dyDescent="0.3">
      <c r="A55" s="774" t="s">
        <v>1624</v>
      </c>
      <c r="B55" s="775" t="s">
        <v>535</v>
      </c>
      <c r="C55" s="366">
        <v>12500</v>
      </c>
      <c r="D55" s="777" t="s">
        <v>536</v>
      </c>
      <c r="E55" s="816">
        <v>310.49868979583994</v>
      </c>
      <c r="F55" s="817">
        <f t="shared" si="0"/>
        <v>481.27296918355194</v>
      </c>
      <c r="G55" s="818">
        <f t="shared" si="1"/>
        <v>792</v>
      </c>
    </row>
    <row r="56" spans="1:7" ht="15.75" customHeight="1" x14ac:dyDescent="0.3">
      <c r="A56" s="774" t="s">
        <v>1625</v>
      </c>
      <c r="B56" s="775" t="s">
        <v>535</v>
      </c>
      <c r="C56" s="366">
        <v>12500</v>
      </c>
      <c r="D56" s="775" t="s">
        <v>536</v>
      </c>
      <c r="E56" s="816">
        <v>310.49868979583994</v>
      </c>
      <c r="F56" s="817">
        <f t="shared" si="0"/>
        <v>481.27296918355194</v>
      </c>
      <c r="G56" s="818">
        <f t="shared" si="1"/>
        <v>792</v>
      </c>
    </row>
    <row r="57" spans="1:7" ht="15.75" customHeight="1" x14ac:dyDescent="0.3">
      <c r="A57" s="774" t="s">
        <v>539</v>
      </c>
      <c r="B57" s="775" t="s">
        <v>535</v>
      </c>
      <c r="C57" s="366">
        <v>12500</v>
      </c>
      <c r="D57" s="775" t="s">
        <v>536</v>
      </c>
      <c r="E57" s="816">
        <v>310.49868979583994</v>
      </c>
      <c r="F57" s="817">
        <f t="shared" si="0"/>
        <v>481.27296918355194</v>
      </c>
      <c r="G57" s="818">
        <f t="shared" si="1"/>
        <v>792</v>
      </c>
    </row>
    <row r="58" spans="1:7" ht="15.75" customHeight="1" x14ac:dyDescent="0.3">
      <c r="A58" s="774" t="s">
        <v>1626</v>
      </c>
      <c r="B58" s="775" t="s">
        <v>540</v>
      </c>
      <c r="C58" s="366">
        <v>17500</v>
      </c>
      <c r="D58" s="775" t="s">
        <v>541</v>
      </c>
      <c r="E58" s="816">
        <v>435.09370544640001</v>
      </c>
      <c r="F58" s="817">
        <f t="shared" si="0"/>
        <v>674.39524344192</v>
      </c>
      <c r="G58" s="818">
        <f t="shared" si="1"/>
        <v>1109</v>
      </c>
    </row>
    <row r="59" spans="1:7" ht="15.75" customHeight="1" x14ac:dyDescent="0.3">
      <c r="A59" s="774" t="s">
        <v>1627</v>
      </c>
      <c r="B59" s="775" t="s">
        <v>540</v>
      </c>
      <c r="C59" s="366">
        <v>17500</v>
      </c>
      <c r="D59" s="775" t="s">
        <v>541</v>
      </c>
      <c r="E59" s="816">
        <v>435.09370544640001</v>
      </c>
      <c r="F59" s="817">
        <f t="shared" si="0"/>
        <v>674.39524344192</v>
      </c>
      <c r="G59" s="818">
        <f t="shared" si="1"/>
        <v>1109</v>
      </c>
    </row>
    <row r="60" spans="1:7" ht="15.75" customHeight="1" x14ac:dyDescent="0.3">
      <c r="A60" s="774" t="s">
        <v>542</v>
      </c>
      <c r="B60" s="775" t="s">
        <v>540</v>
      </c>
      <c r="C60" s="366">
        <v>17500</v>
      </c>
      <c r="D60" s="775" t="s">
        <v>541</v>
      </c>
      <c r="E60" s="816">
        <v>435.09370544640001</v>
      </c>
      <c r="F60" s="817">
        <f t="shared" si="0"/>
        <v>674.39524344192</v>
      </c>
      <c r="G60" s="818">
        <f t="shared" si="1"/>
        <v>1109</v>
      </c>
    </row>
    <row r="61" spans="1:7" ht="15.75" customHeight="1" x14ac:dyDescent="0.3">
      <c r="A61" s="774" t="s">
        <v>1628</v>
      </c>
      <c r="B61" s="775" t="s">
        <v>540</v>
      </c>
      <c r="C61" s="366">
        <v>17500</v>
      </c>
      <c r="D61" s="775" t="s">
        <v>541</v>
      </c>
      <c r="E61" s="816">
        <v>435.09370544640001</v>
      </c>
      <c r="F61" s="817">
        <f t="shared" si="0"/>
        <v>674.39524344192</v>
      </c>
      <c r="G61" s="818">
        <f t="shared" si="1"/>
        <v>1109</v>
      </c>
    </row>
    <row r="62" spans="1:7" ht="15.75" customHeight="1" x14ac:dyDescent="0.3">
      <c r="A62" s="774" t="s">
        <v>1629</v>
      </c>
      <c r="B62" s="775" t="s">
        <v>540</v>
      </c>
      <c r="C62" s="366">
        <v>17500</v>
      </c>
      <c r="D62" s="775" t="s">
        <v>541</v>
      </c>
      <c r="E62" s="816">
        <v>435.09370544640001</v>
      </c>
      <c r="F62" s="817">
        <f t="shared" si="0"/>
        <v>674.39524344192</v>
      </c>
      <c r="G62" s="818">
        <f t="shared" si="1"/>
        <v>1109</v>
      </c>
    </row>
    <row r="63" spans="1:7" ht="15.75" customHeight="1" x14ac:dyDescent="0.3">
      <c r="A63" s="774" t="s">
        <v>1630</v>
      </c>
      <c r="B63" s="775" t="s">
        <v>540</v>
      </c>
      <c r="C63" s="366">
        <v>17500</v>
      </c>
      <c r="D63" s="775" t="s">
        <v>541</v>
      </c>
      <c r="E63" s="816">
        <v>435.09370544640001</v>
      </c>
      <c r="F63" s="817">
        <f t="shared" si="0"/>
        <v>674.39524344192</v>
      </c>
      <c r="G63" s="818">
        <f t="shared" si="1"/>
        <v>1109</v>
      </c>
    </row>
    <row r="64" spans="1:7" ht="15.75" customHeight="1" x14ac:dyDescent="0.3">
      <c r="A64" s="774" t="s">
        <v>1631</v>
      </c>
      <c r="B64" s="775" t="s">
        <v>540</v>
      </c>
      <c r="C64" s="366">
        <v>17500</v>
      </c>
      <c r="D64" s="775" t="s">
        <v>541</v>
      </c>
      <c r="E64" s="816">
        <v>435.09370544640001</v>
      </c>
      <c r="F64" s="817">
        <f t="shared" si="0"/>
        <v>674.39524344192</v>
      </c>
      <c r="G64" s="818">
        <f t="shared" si="1"/>
        <v>1109</v>
      </c>
    </row>
    <row r="65" spans="1:7" ht="15.75" customHeight="1" x14ac:dyDescent="0.3">
      <c r="A65" s="774" t="s">
        <v>1632</v>
      </c>
      <c r="B65" s="775" t="s">
        <v>540</v>
      </c>
      <c r="C65" s="366">
        <v>17500</v>
      </c>
      <c r="D65" s="775" t="s">
        <v>541</v>
      </c>
      <c r="E65" s="816">
        <v>435.09370544640001</v>
      </c>
      <c r="F65" s="817">
        <f t="shared" si="0"/>
        <v>674.39524344192</v>
      </c>
      <c r="G65" s="818">
        <f t="shared" si="1"/>
        <v>1109</v>
      </c>
    </row>
    <row r="66" spans="1:7" ht="15.75" customHeight="1" x14ac:dyDescent="0.3">
      <c r="A66" s="774" t="s">
        <v>1633</v>
      </c>
      <c r="B66" s="775" t="s">
        <v>540</v>
      </c>
      <c r="C66" s="366">
        <v>17500</v>
      </c>
      <c r="D66" s="775" t="s">
        <v>541</v>
      </c>
      <c r="E66" s="816">
        <v>435.09370544640001</v>
      </c>
      <c r="F66" s="817">
        <f t="shared" si="0"/>
        <v>674.39524344192</v>
      </c>
      <c r="G66" s="818">
        <f t="shared" si="1"/>
        <v>1109</v>
      </c>
    </row>
    <row r="67" spans="1:7" ht="15.75" customHeight="1" x14ac:dyDescent="0.3">
      <c r="A67" s="774" t="s">
        <v>543</v>
      </c>
      <c r="B67" s="775" t="s">
        <v>540</v>
      </c>
      <c r="C67" s="366">
        <v>17500</v>
      </c>
      <c r="D67" s="775" t="s">
        <v>541</v>
      </c>
      <c r="E67" s="816">
        <v>435.09370544640001</v>
      </c>
      <c r="F67" s="817">
        <f t="shared" si="0"/>
        <v>674.39524344192</v>
      </c>
      <c r="G67" s="818">
        <f t="shared" si="1"/>
        <v>1109</v>
      </c>
    </row>
    <row r="68" spans="1:7" ht="15.75" customHeight="1" x14ac:dyDescent="0.3">
      <c r="A68" s="774" t="s">
        <v>544</v>
      </c>
      <c r="B68" s="775" t="s">
        <v>545</v>
      </c>
      <c r="C68" s="366">
        <v>25000</v>
      </c>
      <c r="D68" s="775" t="s">
        <v>546</v>
      </c>
      <c r="E68" s="816">
        <v>621.65661247872004</v>
      </c>
      <c r="F68" s="817">
        <f t="shared" si="0"/>
        <v>963.5677493420161</v>
      </c>
      <c r="G68" s="818">
        <f t="shared" si="1"/>
        <v>1585</v>
      </c>
    </row>
    <row r="69" spans="1:7" ht="15.75" customHeight="1" x14ac:dyDescent="0.3">
      <c r="A69" s="774" t="s">
        <v>547</v>
      </c>
      <c r="B69" s="775" t="s">
        <v>548</v>
      </c>
      <c r="C69" s="366">
        <v>27500</v>
      </c>
      <c r="D69" s="775" t="s">
        <v>549</v>
      </c>
      <c r="E69" s="816">
        <v>683.62450386047988</v>
      </c>
      <c r="F69" s="817">
        <f t="shared" si="0"/>
        <v>1059.6179809837438</v>
      </c>
      <c r="G69" s="818">
        <f t="shared" si="1"/>
        <v>1743</v>
      </c>
    </row>
    <row r="70" spans="1:7" ht="15.75" customHeight="1" x14ac:dyDescent="0.3">
      <c r="A70" s="774" t="s">
        <v>550</v>
      </c>
      <c r="B70" s="775" t="s">
        <v>551</v>
      </c>
      <c r="C70" s="366">
        <v>35000</v>
      </c>
      <c r="D70" s="775" t="s">
        <v>552</v>
      </c>
      <c r="E70" s="816">
        <v>870.18741089280002</v>
      </c>
      <c r="F70" s="817">
        <f t="shared" si="0"/>
        <v>1348.79048688384</v>
      </c>
      <c r="G70" s="818">
        <f t="shared" si="1"/>
        <v>2219</v>
      </c>
    </row>
    <row r="71" spans="1:7" ht="15.75" customHeight="1" x14ac:dyDescent="0.3">
      <c r="A71" s="774" t="s">
        <v>553</v>
      </c>
      <c r="B71" s="775" t="s">
        <v>551</v>
      </c>
      <c r="C71" s="366">
        <v>35000</v>
      </c>
      <c r="D71" s="775" t="s">
        <v>552</v>
      </c>
      <c r="E71" s="816">
        <v>870.18741089280002</v>
      </c>
      <c r="F71" s="817">
        <f t="shared" si="0"/>
        <v>1348.79048688384</v>
      </c>
      <c r="G71" s="818">
        <f t="shared" si="1"/>
        <v>2219</v>
      </c>
    </row>
    <row r="72" spans="1:7" ht="15.75" customHeight="1" x14ac:dyDescent="0.3">
      <c r="A72" s="774" t="s">
        <v>1634</v>
      </c>
      <c r="B72" s="775" t="s">
        <v>551</v>
      </c>
      <c r="C72" s="366">
        <v>35000</v>
      </c>
      <c r="D72" s="775" t="s">
        <v>552</v>
      </c>
      <c r="E72" s="816">
        <v>870.18741089280002</v>
      </c>
      <c r="F72" s="817">
        <f t="shared" si="0"/>
        <v>1348.79048688384</v>
      </c>
      <c r="G72" s="818">
        <f t="shared" si="1"/>
        <v>2219</v>
      </c>
    </row>
    <row r="73" spans="1:7" ht="15.75" customHeight="1" x14ac:dyDescent="0.3">
      <c r="A73" s="774" t="s">
        <v>554</v>
      </c>
      <c r="B73" s="775" t="s">
        <v>551</v>
      </c>
      <c r="C73" s="366">
        <v>35000</v>
      </c>
      <c r="D73" s="775" t="s">
        <v>552</v>
      </c>
      <c r="E73" s="816">
        <v>870.18741089280002</v>
      </c>
      <c r="F73" s="817">
        <f t="shared" si="0"/>
        <v>1348.79048688384</v>
      </c>
      <c r="G73" s="818">
        <f t="shared" si="1"/>
        <v>2219</v>
      </c>
    </row>
    <row r="74" spans="1:7" ht="15.75" customHeight="1" x14ac:dyDescent="0.3">
      <c r="A74" s="774" t="s">
        <v>555</v>
      </c>
      <c r="B74" s="775" t="s">
        <v>551</v>
      </c>
      <c r="C74" s="366">
        <v>35000</v>
      </c>
      <c r="D74" s="775" t="s">
        <v>552</v>
      </c>
      <c r="E74" s="816">
        <v>870.18741089280002</v>
      </c>
      <c r="F74" s="817">
        <f t="shared" si="0"/>
        <v>1348.79048688384</v>
      </c>
      <c r="G74" s="818">
        <f t="shared" si="1"/>
        <v>2219</v>
      </c>
    </row>
    <row r="75" spans="1:7" ht="15.75" customHeight="1" x14ac:dyDescent="0.3">
      <c r="A75" s="774" t="s">
        <v>556</v>
      </c>
      <c r="B75" s="775" t="s">
        <v>551</v>
      </c>
      <c r="C75" s="366">
        <v>35000</v>
      </c>
      <c r="D75" s="775" t="s">
        <v>552</v>
      </c>
      <c r="E75" s="816">
        <v>870.18741089280002</v>
      </c>
      <c r="F75" s="817">
        <f t="shared" si="0"/>
        <v>1348.79048688384</v>
      </c>
      <c r="G75" s="818">
        <f t="shared" si="1"/>
        <v>2219</v>
      </c>
    </row>
    <row r="76" spans="1:7" ht="15.75" customHeight="1" x14ac:dyDescent="0.3">
      <c r="A76" s="774" t="s">
        <v>557</v>
      </c>
      <c r="B76" s="775" t="s">
        <v>551</v>
      </c>
      <c r="C76" s="366">
        <v>35000</v>
      </c>
      <c r="D76" s="775" t="s">
        <v>552</v>
      </c>
      <c r="E76" s="816">
        <v>870.18741089280002</v>
      </c>
      <c r="F76" s="817">
        <f t="shared" si="0"/>
        <v>1348.79048688384</v>
      </c>
      <c r="G76" s="818">
        <f t="shared" si="1"/>
        <v>2219</v>
      </c>
    </row>
    <row r="77" spans="1:7" ht="15.75" customHeight="1" x14ac:dyDescent="0.3">
      <c r="A77" s="774" t="s">
        <v>558</v>
      </c>
      <c r="B77" s="775" t="s">
        <v>551</v>
      </c>
      <c r="C77" s="366">
        <v>35000</v>
      </c>
      <c r="D77" s="775" t="s">
        <v>552</v>
      </c>
      <c r="E77" s="816">
        <v>870.18741089280002</v>
      </c>
      <c r="F77" s="817">
        <f t="shared" si="0"/>
        <v>1348.79048688384</v>
      </c>
      <c r="G77" s="818">
        <f t="shared" si="1"/>
        <v>2219</v>
      </c>
    </row>
    <row r="78" spans="1:7" ht="15.75" customHeight="1" x14ac:dyDescent="0.3">
      <c r="A78" s="774" t="s">
        <v>559</v>
      </c>
      <c r="B78" s="775" t="s">
        <v>551</v>
      </c>
      <c r="C78" s="366">
        <v>35000</v>
      </c>
      <c r="D78" s="775" t="s">
        <v>552</v>
      </c>
      <c r="E78" s="816">
        <v>870.18741089280002</v>
      </c>
      <c r="F78" s="817">
        <f t="shared" ref="F78:F141" si="2">E78*1.55</f>
        <v>1348.79048688384</v>
      </c>
      <c r="G78" s="818">
        <f t="shared" ref="G78:G141" si="3">ROUND(E78+F78,0)</f>
        <v>2219</v>
      </c>
    </row>
    <row r="79" spans="1:7" ht="15.75" customHeight="1" x14ac:dyDescent="0.3">
      <c r="A79" s="774" t="s">
        <v>560</v>
      </c>
      <c r="B79" s="775" t="s">
        <v>551</v>
      </c>
      <c r="C79" s="366">
        <v>35000</v>
      </c>
      <c r="D79" s="775" t="s">
        <v>552</v>
      </c>
      <c r="E79" s="816">
        <v>870.18741089280002</v>
      </c>
      <c r="F79" s="817">
        <f t="shared" si="2"/>
        <v>1348.79048688384</v>
      </c>
      <c r="G79" s="818">
        <f t="shared" si="3"/>
        <v>2219</v>
      </c>
    </row>
    <row r="80" spans="1:7" ht="15.75" customHeight="1" x14ac:dyDescent="0.3">
      <c r="A80" s="774" t="s">
        <v>561</v>
      </c>
      <c r="B80" s="775" t="s">
        <v>551</v>
      </c>
      <c r="C80" s="366">
        <v>35000</v>
      </c>
      <c r="D80" s="775" t="s">
        <v>552</v>
      </c>
      <c r="E80" s="816">
        <v>870.18741089280002</v>
      </c>
      <c r="F80" s="817">
        <f t="shared" si="2"/>
        <v>1348.79048688384</v>
      </c>
      <c r="G80" s="818">
        <f t="shared" si="3"/>
        <v>2219</v>
      </c>
    </row>
    <row r="81" spans="1:7" ht="15.75" customHeight="1" x14ac:dyDescent="0.3">
      <c r="A81" s="774" t="s">
        <v>562</v>
      </c>
      <c r="B81" s="775" t="s">
        <v>551</v>
      </c>
      <c r="C81" s="366">
        <v>35000</v>
      </c>
      <c r="D81" s="775" t="s">
        <v>552</v>
      </c>
      <c r="E81" s="816">
        <v>870.18741089280002</v>
      </c>
      <c r="F81" s="817">
        <f t="shared" si="2"/>
        <v>1348.79048688384</v>
      </c>
      <c r="G81" s="818">
        <f t="shared" si="3"/>
        <v>2219</v>
      </c>
    </row>
    <row r="82" spans="1:7" ht="15.75" customHeight="1" x14ac:dyDescent="0.3">
      <c r="A82" s="774" t="s">
        <v>563</v>
      </c>
      <c r="B82" s="775" t="s">
        <v>551</v>
      </c>
      <c r="C82" s="366">
        <v>35000</v>
      </c>
      <c r="D82" s="775" t="s">
        <v>552</v>
      </c>
      <c r="E82" s="816">
        <v>870.18741089280002</v>
      </c>
      <c r="F82" s="817">
        <f t="shared" si="2"/>
        <v>1348.79048688384</v>
      </c>
      <c r="G82" s="818">
        <f t="shared" si="3"/>
        <v>2219</v>
      </c>
    </row>
    <row r="83" spans="1:7" ht="15.75" customHeight="1" x14ac:dyDescent="0.3">
      <c r="A83" s="774" t="s">
        <v>564</v>
      </c>
      <c r="B83" s="775" t="s">
        <v>551</v>
      </c>
      <c r="C83" s="366">
        <v>35000</v>
      </c>
      <c r="D83" s="775" t="s">
        <v>552</v>
      </c>
      <c r="E83" s="816">
        <v>870.18741089280002</v>
      </c>
      <c r="F83" s="817">
        <f t="shared" si="2"/>
        <v>1348.79048688384</v>
      </c>
      <c r="G83" s="818">
        <f t="shared" si="3"/>
        <v>2219</v>
      </c>
    </row>
    <row r="84" spans="1:7" ht="15.75" customHeight="1" x14ac:dyDescent="0.3">
      <c r="A84" s="774" t="s">
        <v>565</v>
      </c>
      <c r="B84" s="775" t="s">
        <v>551</v>
      </c>
      <c r="C84" s="366">
        <v>35000</v>
      </c>
      <c r="D84" s="775" t="s">
        <v>552</v>
      </c>
      <c r="E84" s="816">
        <v>870.18741089280002</v>
      </c>
      <c r="F84" s="817">
        <f t="shared" si="2"/>
        <v>1348.79048688384</v>
      </c>
      <c r="G84" s="818">
        <f t="shared" si="3"/>
        <v>2219</v>
      </c>
    </row>
    <row r="85" spans="1:7" ht="15.75" customHeight="1" x14ac:dyDescent="0.3">
      <c r="A85" s="774" t="s">
        <v>566</v>
      </c>
      <c r="B85" s="775" t="s">
        <v>551</v>
      </c>
      <c r="C85" s="366">
        <v>35000</v>
      </c>
      <c r="D85" s="775" t="s">
        <v>552</v>
      </c>
      <c r="E85" s="816">
        <v>828.74991513600003</v>
      </c>
      <c r="F85" s="817">
        <f t="shared" si="2"/>
        <v>1284.5623684608001</v>
      </c>
      <c r="G85" s="818">
        <f t="shared" si="3"/>
        <v>2113</v>
      </c>
    </row>
    <row r="86" spans="1:7" ht="15.75" customHeight="1" x14ac:dyDescent="0.3">
      <c r="A86" s="774" t="s">
        <v>567</v>
      </c>
      <c r="B86" s="775" t="s">
        <v>551</v>
      </c>
      <c r="C86" s="366">
        <v>35000</v>
      </c>
      <c r="D86" s="775" t="s">
        <v>552</v>
      </c>
      <c r="E86" s="816">
        <v>828.74991513600003</v>
      </c>
      <c r="F86" s="817">
        <f t="shared" si="2"/>
        <v>1284.5623684608001</v>
      </c>
      <c r="G86" s="818">
        <f t="shared" si="3"/>
        <v>2113</v>
      </c>
    </row>
    <row r="87" spans="1:7" ht="15.75" customHeight="1" x14ac:dyDescent="0.3">
      <c r="A87" s="774" t="s">
        <v>568</v>
      </c>
      <c r="B87" s="775" t="s">
        <v>551</v>
      </c>
      <c r="C87" s="366">
        <v>35000</v>
      </c>
      <c r="D87" s="775" t="s">
        <v>552</v>
      </c>
      <c r="E87" s="816">
        <v>828.74991513600003</v>
      </c>
      <c r="F87" s="817">
        <f t="shared" si="2"/>
        <v>1284.5623684608001</v>
      </c>
      <c r="G87" s="818">
        <f t="shared" si="3"/>
        <v>2113</v>
      </c>
    </row>
    <row r="88" spans="1:7" ht="15.75" customHeight="1" x14ac:dyDescent="0.3">
      <c r="A88" s="774" t="s">
        <v>569</v>
      </c>
      <c r="B88" s="775" t="s">
        <v>551</v>
      </c>
      <c r="C88" s="366">
        <v>35000</v>
      </c>
      <c r="D88" s="775" t="s">
        <v>552</v>
      </c>
      <c r="E88" s="816">
        <v>828.74991513600003</v>
      </c>
      <c r="F88" s="817">
        <f t="shared" si="2"/>
        <v>1284.5623684608001</v>
      </c>
      <c r="G88" s="818">
        <f t="shared" si="3"/>
        <v>2113</v>
      </c>
    </row>
    <row r="89" spans="1:7" ht="15.75" customHeight="1" x14ac:dyDescent="0.3">
      <c r="A89" s="774" t="s">
        <v>570</v>
      </c>
      <c r="B89" s="775" t="s">
        <v>551</v>
      </c>
      <c r="C89" s="366">
        <v>35000</v>
      </c>
      <c r="D89" s="775" t="s">
        <v>552</v>
      </c>
      <c r="E89" s="816">
        <v>828.74991513600003</v>
      </c>
      <c r="F89" s="817">
        <f t="shared" si="2"/>
        <v>1284.5623684608001</v>
      </c>
      <c r="G89" s="818">
        <f t="shared" si="3"/>
        <v>2113</v>
      </c>
    </row>
    <row r="90" spans="1:7" ht="15.75" customHeight="1" x14ac:dyDescent="0.3">
      <c r="A90" s="774" t="s">
        <v>571</v>
      </c>
      <c r="B90" s="775" t="s">
        <v>551</v>
      </c>
      <c r="C90" s="366">
        <v>35000</v>
      </c>
      <c r="D90" s="775" t="s">
        <v>552</v>
      </c>
      <c r="E90" s="816">
        <v>828.74991513600003</v>
      </c>
      <c r="F90" s="817">
        <f t="shared" si="2"/>
        <v>1284.5623684608001</v>
      </c>
      <c r="G90" s="818">
        <f t="shared" si="3"/>
        <v>2113</v>
      </c>
    </row>
    <row r="91" spans="1:7" ht="15.75" customHeight="1" x14ac:dyDescent="0.3">
      <c r="A91" s="774" t="s">
        <v>572</v>
      </c>
      <c r="B91" s="775" t="s">
        <v>551</v>
      </c>
      <c r="C91" s="366">
        <v>35000</v>
      </c>
      <c r="D91" s="775" t="s">
        <v>552</v>
      </c>
      <c r="E91" s="816">
        <v>828.74991513600003</v>
      </c>
      <c r="F91" s="817">
        <f t="shared" si="2"/>
        <v>1284.5623684608001</v>
      </c>
      <c r="G91" s="818">
        <f t="shared" si="3"/>
        <v>2113</v>
      </c>
    </row>
    <row r="92" spans="1:7" ht="15.75" customHeight="1" x14ac:dyDescent="0.3">
      <c r="A92" s="774" t="s">
        <v>1111</v>
      </c>
      <c r="B92" s="775" t="s">
        <v>551</v>
      </c>
      <c r="C92" s="366">
        <v>35000</v>
      </c>
      <c r="D92" s="775" t="s">
        <v>552</v>
      </c>
      <c r="E92" s="816">
        <v>583.62670079999998</v>
      </c>
      <c r="F92" s="817">
        <f t="shared" si="2"/>
        <v>904.62138623999999</v>
      </c>
      <c r="G92" s="818">
        <f t="shared" si="3"/>
        <v>1488</v>
      </c>
    </row>
    <row r="93" spans="1:7" ht="15.75" customHeight="1" x14ac:dyDescent="0.3">
      <c r="A93" s="774" t="s">
        <v>573</v>
      </c>
      <c r="B93" s="775" t="s">
        <v>551</v>
      </c>
      <c r="C93" s="366">
        <v>35000</v>
      </c>
      <c r="D93" s="775" t="s">
        <v>552</v>
      </c>
      <c r="E93" s="816">
        <v>828.74991513600003</v>
      </c>
      <c r="F93" s="817">
        <f t="shared" si="2"/>
        <v>1284.5623684608001</v>
      </c>
      <c r="G93" s="818">
        <f t="shared" si="3"/>
        <v>2113</v>
      </c>
    </row>
    <row r="94" spans="1:7" ht="15.75" customHeight="1" x14ac:dyDescent="0.3">
      <c r="A94" s="774" t="s">
        <v>574</v>
      </c>
      <c r="B94" s="775" t="s">
        <v>551</v>
      </c>
      <c r="C94" s="366">
        <v>35000</v>
      </c>
      <c r="D94" s="775" t="s">
        <v>552</v>
      </c>
      <c r="E94" s="816">
        <v>828.74991513600003</v>
      </c>
      <c r="F94" s="817">
        <f t="shared" si="2"/>
        <v>1284.5623684608001</v>
      </c>
      <c r="G94" s="818">
        <f t="shared" si="3"/>
        <v>2113</v>
      </c>
    </row>
    <row r="95" spans="1:7" ht="15.75" customHeight="1" x14ac:dyDescent="0.3">
      <c r="A95" s="774" t="s">
        <v>575</v>
      </c>
      <c r="B95" s="775" t="s">
        <v>551</v>
      </c>
      <c r="C95" s="366">
        <v>35000</v>
      </c>
      <c r="D95" s="775" t="s">
        <v>552</v>
      </c>
      <c r="E95" s="816">
        <v>828.74991513600003</v>
      </c>
      <c r="F95" s="817">
        <f t="shared" si="2"/>
        <v>1284.5623684608001</v>
      </c>
      <c r="G95" s="818">
        <f t="shared" si="3"/>
        <v>2113</v>
      </c>
    </row>
    <row r="96" spans="1:7" ht="15.75" customHeight="1" x14ac:dyDescent="0.3">
      <c r="A96" s="774" t="s">
        <v>576</v>
      </c>
      <c r="B96" s="775" t="s">
        <v>551</v>
      </c>
      <c r="C96" s="366">
        <v>35000</v>
      </c>
      <c r="D96" s="775" t="s">
        <v>552</v>
      </c>
      <c r="E96" s="816">
        <v>828.74991513600003</v>
      </c>
      <c r="F96" s="817">
        <f t="shared" si="2"/>
        <v>1284.5623684608001</v>
      </c>
      <c r="G96" s="818">
        <f t="shared" si="3"/>
        <v>2113</v>
      </c>
    </row>
    <row r="97" spans="1:7" ht="15.75" customHeight="1" x14ac:dyDescent="0.3">
      <c r="A97" s="774" t="s">
        <v>577</v>
      </c>
      <c r="B97" s="775" t="s">
        <v>551</v>
      </c>
      <c r="C97" s="366">
        <v>35000</v>
      </c>
      <c r="D97" s="775" t="s">
        <v>552</v>
      </c>
      <c r="E97" s="816">
        <v>828.74991513600003</v>
      </c>
      <c r="F97" s="817">
        <f t="shared" si="2"/>
        <v>1284.5623684608001</v>
      </c>
      <c r="G97" s="818">
        <f t="shared" si="3"/>
        <v>2113</v>
      </c>
    </row>
    <row r="98" spans="1:7" ht="15.75" customHeight="1" x14ac:dyDescent="0.3">
      <c r="A98" s="774" t="s">
        <v>578</v>
      </c>
      <c r="B98" s="775" t="s">
        <v>579</v>
      </c>
      <c r="C98" s="366">
        <v>40000</v>
      </c>
      <c r="D98" s="775" t="s">
        <v>580</v>
      </c>
      <c r="E98" s="816">
        <v>947.41183480319978</v>
      </c>
      <c r="F98" s="817">
        <f t="shared" si="2"/>
        <v>1468.4883439449598</v>
      </c>
      <c r="G98" s="818">
        <f t="shared" si="3"/>
        <v>2416</v>
      </c>
    </row>
    <row r="99" spans="1:7" ht="15.75" customHeight="1" x14ac:dyDescent="0.3">
      <c r="A99" s="774" t="s">
        <v>1635</v>
      </c>
      <c r="B99" s="775" t="s">
        <v>579</v>
      </c>
      <c r="C99" s="366">
        <v>40000</v>
      </c>
      <c r="D99" s="775" t="s">
        <v>580</v>
      </c>
      <c r="E99" s="816">
        <v>947.41183480319978</v>
      </c>
      <c r="F99" s="817">
        <f t="shared" si="2"/>
        <v>1468.4883439449598</v>
      </c>
      <c r="G99" s="818">
        <f t="shared" si="3"/>
        <v>2416</v>
      </c>
    </row>
    <row r="100" spans="1:7" ht="15.75" customHeight="1" x14ac:dyDescent="0.3">
      <c r="A100" s="774" t="s">
        <v>581</v>
      </c>
      <c r="B100" s="775" t="s">
        <v>579</v>
      </c>
      <c r="C100" s="366">
        <v>40000</v>
      </c>
      <c r="D100" s="775" t="s">
        <v>580</v>
      </c>
      <c r="E100" s="816">
        <v>947.41183480319978</v>
      </c>
      <c r="F100" s="817">
        <f t="shared" si="2"/>
        <v>1468.4883439449598</v>
      </c>
      <c r="G100" s="818">
        <f t="shared" si="3"/>
        <v>2416</v>
      </c>
    </row>
    <row r="101" spans="1:7" ht="15.75" customHeight="1" x14ac:dyDescent="0.3">
      <c r="A101" s="774" t="s">
        <v>582</v>
      </c>
      <c r="B101" s="775" t="s">
        <v>579</v>
      </c>
      <c r="C101" s="366">
        <v>40000</v>
      </c>
      <c r="D101" s="775" t="s">
        <v>580</v>
      </c>
      <c r="E101" s="816">
        <v>947.41183480319978</v>
      </c>
      <c r="F101" s="817">
        <f t="shared" si="2"/>
        <v>1468.4883439449598</v>
      </c>
      <c r="G101" s="818">
        <f t="shared" si="3"/>
        <v>2416</v>
      </c>
    </row>
    <row r="102" spans="1:7" ht="15.75" customHeight="1" x14ac:dyDescent="0.3">
      <c r="A102" s="774" t="s">
        <v>583</v>
      </c>
      <c r="B102" s="775" t="s">
        <v>579</v>
      </c>
      <c r="C102" s="366">
        <v>40000</v>
      </c>
      <c r="D102" s="775" t="s">
        <v>580</v>
      </c>
      <c r="E102" s="816">
        <v>947.41183480319978</v>
      </c>
      <c r="F102" s="817">
        <f t="shared" si="2"/>
        <v>1468.4883439449598</v>
      </c>
      <c r="G102" s="818">
        <f t="shared" si="3"/>
        <v>2416</v>
      </c>
    </row>
    <row r="103" spans="1:7" ht="15.75" customHeight="1" x14ac:dyDescent="0.3">
      <c r="A103" s="774" t="s">
        <v>584</v>
      </c>
      <c r="B103" s="775" t="s">
        <v>579</v>
      </c>
      <c r="C103" s="366">
        <v>40000</v>
      </c>
      <c r="D103" s="775" t="s">
        <v>580</v>
      </c>
      <c r="E103" s="816">
        <v>947.41183480319978</v>
      </c>
      <c r="F103" s="817">
        <f t="shared" si="2"/>
        <v>1468.4883439449598</v>
      </c>
      <c r="G103" s="818">
        <f t="shared" si="3"/>
        <v>2416</v>
      </c>
    </row>
    <row r="104" spans="1:7" ht="15.75" customHeight="1" x14ac:dyDescent="0.3">
      <c r="A104" s="774" t="s">
        <v>585</v>
      </c>
      <c r="B104" s="775" t="s">
        <v>579</v>
      </c>
      <c r="C104" s="366">
        <v>40000</v>
      </c>
      <c r="D104" s="775" t="s">
        <v>580</v>
      </c>
      <c r="E104" s="816">
        <v>947.41183480319978</v>
      </c>
      <c r="F104" s="817">
        <f t="shared" si="2"/>
        <v>1468.4883439449598</v>
      </c>
      <c r="G104" s="818">
        <f t="shared" si="3"/>
        <v>2416</v>
      </c>
    </row>
    <row r="105" spans="1:7" ht="15.75" customHeight="1" x14ac:dyDescent="0.3">
      <c r="A105" s="774" t="s">
        <v>586</v>
      </c>
      <c r="B105" s="775" t="s">
        <v>579</v>
      </c>
      <c r="C105" s="366">
        <v>40000</v>
      </c>
      <c r="D105" s="775" t="s">
        <v>580</v>
      </c>
      <c r="E105" s="816">
        <v>947.41183480319978</v>
      </c>
      <c r="F105" s="817">
        <f t="shared" si="2"/>
        <v>1468.4883439449598</v>
      </c>
      <c r="G105" s="818">
        <f t="shared" si="3"/>
        <v>2416</v>
      </c>
    </row>
    <row r="106" spans="1:7" ht="15.75" customHeight="1" x14ac:dyDescent="0.3">
      <c r="A106" s="774" t="s">
        <v>587</v>
      </c>
      <c r="B106" s="775" t="s">
        <v>579</v>
      </c>
      <c r="C106" s="366">
        <v>40000</v>
      </c>
      <c r="D106" s="775" t="s">
        <v>580</v>
      </c>
      <c r="E106" s="816">
        <v>947.41183480319978</v>
      </c>
      <c r="F106" s="817">
        <f t="shared" si="2"/>
        <v>1468.4883439449598</v>
      </c>
      <c r="G106" s="818">
        <f t="shared" si="3"/>
        <v>2416</v>
      </c>
    </row>
    <row r="107" spans="1:7" ht="15.75" customHeight="1" x14ac:dyDescent="0.3">
      <c r="A107" s="774" t="s">
        <v>588</v>
      </c>
      <c r="B107" s="775" t="s">
        <v>579</v>
      </c>
      <c r="C107" s="366">
        <v>40000</v>
      </c>
      <c r="D107" s="775" t="s">
        <v>580</v>
      </c>
      <c r="E107" s="816">
        <v>947.41183480319978</v>
      </c>
      <c r="F107" s="817">
        <f t="shared" si="2"/>
        <v>1468.4883439449598</v>
      </c>
      <c r="G107" s="818">
        <f t="shared" si="3"/>
        <v>2416</v>
      </c>
    </row>
    <row r="108" spans="1:7" ht="15.75" customHeight="1" x14ac:dyDescent="0.3">
      <c r="A108" s="774" t="s">
        <v>589</v>
      </c>
      <c r="B108" s="775" t="s">
        <v>590</v>
      </c>
      <c r="C108" s="366">
        <v>45000</v>
      </c>
      <c r="D108" s="775" t="s">
        <v>591</v>
      </c>
      <c r="E108" s="816">
        <v>1065.4459136256</v>
      </c>
      <c r="F108" s="817">
        <f t="shared" si="2"/>
        <v>1651.44116611968</v>
      </c>
      <c r="G108" s="818">
        <f t="shared" si="3"/>
        <v>2717</v>
      </c>
    </row>
    <row r="109" spans="1:7" ht="15.75" customHeight="1" x14ac:dyDescent="0.3">
      <c r="A109" s="774" t="s">
        <v>1112</v>
      </c>
      <c r="B109" s="775" t="s">
        <v>590</v>
      </c>
      <c r="C109" s="366">
        <v>45000</v>
      </c>
      <c r="D109" s="775" t="s">
        <v>591</v>
      </c>
      <c r="E109" s="816">
        <v>750.31402367999999</v>
      </c>
      <c r="F109" s="817">
        <f t="shared" si="2"/>
        <v>1162.9867367040001</v>
      </c>
      <c r="G109" s="818">
        <f t="shared" si="3"/>
        <v>1913</v>
      </c>
    </row>
    <row r="110" spans="1:7" ht="15.75" customHeight="1" x14ac:dyDescent="0.3">
      <c r="A110" s="774" t="s">
        <v>1638</v>
      </c>
      <c r="B110" s="775" t="s">
        <v>590</v>
      </c>
      <c r="C110" s="366">
        <v>45000</v>
      </c>
      <c r="D110" s="775" t="s">
        <v>591</v>
      </c>
      <c r="E110" s="816">
        <v>1065.4459136256</v>
      </c>
      <c r="F110" s="817">
        <f t="shared" si="2"/>
        <v>1651.44116611968</v>
      </c>
      <c r="G110" s="818">
        <f t="shared" si="3"/>
        <v>2717</v>
      </c>
    </row>
    <row r="111" spans="1:7" ht="15.75" customHeight="1" x14ac:dyDescent="0.3">
      <c r="A111" s="774" t="s">
        <v>592</v>
      </c>
      <c r="B111" s="775" t="s">
        <v>590</v>
      </c>
      <c r="C111" s="366">
        <v>45000</v>
      </c>
      <c r="D111" s="775" t="s">
        <v>591</v>
      </c>
      <c r="E111" s="816">
        <v>1065.4459136256</v>
      </c>
      <c r="F111" s="817">
        <f t="shared" si="2"/>
        <v>1651.44116611968</v>
      </c>
      <c r="G111" s="818">
        <f t="shared" si="3"/>
        <v>2717</v>
      </c>
    </row>
    <row r="112" spans="1:7" ht="15.75" customHeight="1" x14ac:dyDescent="0.3">
      <c r="A112" s="774" t="s">
        <v>593</v>
      </c>
      <c r="B112" s="775" t="s">
        <v>594</v>
      </c>
      <c r="C112" s="366">
        <v>45000</v>
      </c>
      <c r="D112" s="775" t="s">
        <v>591</v>
      </c>
      <c r="E112" s="816">
        <v>1065.4459136256</v>
      </c>
      <c r="F112" s="817">
        <f t="shared" si="2"/>
        <v>1651.44116611968</v>
      </c>
      <c r="G112" s="818">
        <f t="shared" si="3"/>
        <v>2717</v>
      </c>
    </row>
    <row r="113" spans="1:7" ht="15.75" customHeight="1" x14ac:dyDescent="0.3">
      <c r="A113" s="774" t="s">
        <v>595</v>
      </c>
      <c r="B113" s="775" t="s">
        <v>590</v>
      </c>
      <c r="C113" s="366">
        <v>45000</v>
      </c>
      <c r="D113" s="775" t="s">
        <v>591</v>
      </c>
      <c r="E113" s="816">
        <v>1065.4459136256</v>
      </c>
      <c r="F113" s="817">
        <f t="shared" si="2"/>
        <v>1651.44116611968</v>
      </c>
      <c r="G113" s="818">
        <f t="shared" si="3"/>
        <v>2717</v>
      </c>
    </row>
    <row r="114" spans="1:7" ht="15.75" customHeight="1" x14ac:dyDescent="0.3">
      <c r="A114" s="774" t="s">
        <v>596</v>
      </c>
      <c r="B114" s="775" t="s">
        <v>590</v>
      </c>
      <c r="C114" s="366">
        <v>45000</v>
      </c>
      <c r="D114" s="775" t="s">
        <v>591</v>
      </c>
      <c r="E114" s="816">
        <v>1065.4459136256</v>
      </c>
      <c r="F114" s="817">
        <f t="shared" si="2"/>
        <v>1651.44116611968</v>
      </c>
      <c r="G114" s="818">
        <f t="shared" si="3"/>
        <v>2717</v>
      </c>
    </row>
    <row r="115" spans="1:7" ht="15.75" customHeight="1" x14ac:dyDescent="0.3">
      <c r="A115" s="774" t="s">
        <v>1111</v>
      </c>
      <c r="B115" s="775" t="s">
        <v>590</v>
      </c>
      <c r="C115" s="366">
        <v>45000</v>
      </c>
      <c r="D115" s="775" t="s">
        <v>591</v>
      </c>
      <c r="E115" s="816">
        <v>750.31402367999999</v>
      </c>
      <c r="F115" s="817">
        <f t="shared" si="2"/>
        <v>1162.9867367040001</v>
      </c>
      <c r="G115" s="818">
        <f t="shared" si="3"/>
        <v>1913</v>
      </c>
    </row>
    <row r="116" spans="1:7" ht="15.75" customHeight="1" x14ac:dyDescent="0.3">
      <c r="A116" s="774" t="s">
        <v>1113</v>
      </c>
      <c r="B116" s="775" t="s">
        <v>590</v>
      </c>
      <c r="C116" s="366">
        <v>45000</v>
      </c>
      <c r="D116" s="775" t="s">
        <v>591</v>
      </c>
      <c r="E116" s="816">
        <v>750.31402367999999</v>
      </c>
      <c r="F116" s="817">
        <f t="shared" si="2"/>
        <v>1162.9867367040001</v>
      </c>
      <c r="G116" s="818">
        <f t="shared" si="3"/>
        <v>1913</v>
      </c>
    </row>
    <row r="117" spans="1:7" ht="15.75" customHeight="1" x14ac:dyDescent="0.3">
      <c r="A117" s="774" t="s">
        <v>597</v>
      </c>
      <c r="B117" s="775" t="s">
        <v>590</v>
      </c>
      <c r="C117" s="366">
        <v>45000</v>
      </c>
      <c r="D117" s="775" t="s">
        <v>591</v>
      </c>
      <c r="E117" s="816">
        <v>1065.4459136256</v>
      </c>
      <c r="F117" s="817">
        <f t="shared" si="2"/>
        <v>1651.44116611968</v>
      </c>
      <c r="G117" s="818">
        <f t="shared" si="3"/>
        <v>2717</v>
      </c>
    </row>
    <row r="118" spans="1:7" ht="15.75" customHeight="1" x14ac:dyDescent="0.3">
      <c r="A118" s="774" t="s">
        <v>598</v>
      </c>
      <c r="B118" s="775" t="s">
        <v>590</v>
      </c>
      <c r="C118" s="366">
        <v>45000</v>
      </c>
      <c r="D118" s="775" t="s">
        <v>591</v>
      </c>
      <c r="E118" s="816">
        <v>1065.4459136256</v>
      </c>
      <c r="F118" s="817">
        <f t="shared" si="2"/>
        <v>1651.44116611968</v>
      </c>
      <c r="G118" s="818">
        <f t="shared" si="3"/>
        <v>2717</v>
      </c>
    </row>
    <row r="119" spans="1:7" ht="15.75" customHeight="1" x14ac:dyDescent="0.3">
      <c r="A119" s="774" t="s">
        <v>599</v>
      </c>
      <c r="B119" s="775" t="s">
        <v>600</v>
      </c>
      <c r="C119" s="366">
        <v>50000</v>
      </c>
      <c r="D119" s="775" t="s">
        <v>601</v>
      </c>
      <c r="E119" s="816">
        <v>1184.1078332928</v>
      </c>
      <c r="F119" s="817">
        <f t="shared" si="2"/>
        <v>1835.3671416038401</v>
      </c>
      <c r="G119" s="818">
        <f t="shared" si="3"/>
        <v>3019</v>
      </c>
    </row>
    <row r="120" spans="1:7" ht="15.75" customHeight="1" x14ac:dyDescent="0.3">
      <c r="A120" s="774" t="s">
        <v>602</v>
      </c>
      <c r="B120" s="775" t="s">
        <v>603</v>
      </c>
      <c r="C120" s="366">
        <v>55000</v>
      </c>
      <c r="D120" s="775" t="s">
        <v>604</v>
      </c>
      <c r="E120" s="816">
        <v>1302.1419121151998</v>
      </c>
      <c r="F120" s="817">
        <f t="shared" si="2"/>
        <v>2018.3199637785599</v>
      </c>
      <c r="G120" s="818">
        <f t="shared" si="3"/>
        <v>3320</v>
      </c>
    </row>
    <row r="121" spans="1:7" ht="15.75" customHeight="1" x14ac:dyDescent="0.3">
      <c r="A121" s="774" t="s">
        <v>1636</v>
      </c>
      <c r="B121" s="775" t="s">
        <v>603</v>
      </c>
      <c r="C121" s="366">
        <v>55000</v>
      </c>
      <c r="D121" s="775" t="s">
        <v>604</v>
      </c>
      <c r="E121" s="816">
        <v>1302.1419121151998</v>
      </c>
      <c r="F121" s="817">
        <f t="shared" si="2"/>
        <v>2018.3199637785599</v>
      </c>
      <c r="G121" s="818">
        <f t="shared" si="3"/>
        <v>3320</v>
      </c>
    </row>
    <row r="122" spans="1:7" ht="15.75" customHeight="1" x14ac:dyDescent="0.3">
      <c r="A122" s="774" t="s">
        <v>605</v>
      </c>
      <c r="B122" s="775" t="s">
        <v>603</v>
      </c>
      <c r="C122" s="366">
        <v>55000</v>
      </c>
      <c r="D122" s="775" t="s">
        <v>604</v>
      </c>
      <c r="E122" s="816">
        <v>1302.1419121151998</v>
      </c>
      <c r="F122" s="817">
        <f t="shared" si="2"/>
        <v>2018.3199637785599</v>
      </c>
      <c r="G122" s="818">
        <f t="shared" si="3"/>
        <v>3320</v>
      </c>
    </row>
    <row r="123" spans="1:7" ht="15.75" customHeight="1" x14ac:dyDescent="0.3">
      <c r="A123" s="774" t="s">
        <v>606</v>
      </c>
      <c r="B123" s="775" t="s">
        <v>603</v>
      </c>
      <c r="C123" s="366">
        <v>55000</v>
      </c>
      <c r="D123" s="775" t="s">
        <v>604</v>
      </c>
      <c r="E123" s="816">
        <v>1302.1419121151998</v>
      </c>
      <c r="F123" s="817">
        <f t="shared" si="2"/>
        <v>2018.3199637785599</v>
      </c>
      <c r="G123" s="818">
        <f t="shared" si="3"/>
        <v>3320</v>
      </c>
    </row>
    <row r="124" spans="1:7" ht="15.75" customHeight="1" x14ac:dyDescent="0.3">
      <c r="A124" s="774" t="s">
        <v>607</v>
      </c>
      <c r="B124" s="775" t="s">
        <v>603</v>
      </c>
      <c r="C124" s="366">
        <v>55000</v>
      </c>
      <c r="D124" s="775" t="s">
        <v>604</v>
      </c>
      <c r="E124" s="816">
        <v>1302.1419121151998</v>
      </c>
      <c r="F124" s="817">
        <f t="shared" si="2"/>
        <v>2018.3199637785599</v>
      </c>
      <c r="G124" s="818">
        <f t="shared" si="3"/>
        <v>3320</v>
      </c>
    </row>
    <row r="125" spans="1:7" ht="15.75" customHeight="1" x14ac:dyDescent="0.3">
      <c r="A125" s="774" t="s">
        <v>608</v>
      </c>
      <c r="B125" s="775" t="s">
        <v>603</v>
      </c>
      <c r="C125" s="366">
        <v>55000</v>
      </c>
      <c r="D125" s="775" t="s">
        <v>604</v>
      </c>
      <c r="E125" s="816">
        <v>1302.1419121151998</v>
      </c>
      <c r="F125" s="817">
        <f t="shared" si="2"/>
        <v>2018.3199637785599</v>
      </c>
      <c r="G125" s="818">
        <f t="shared" si="3"/>
        <v>3320</v>
      </c>
    </row>
    <row r="126" spans="1:7" ht="15.75" customHeight="1" x14ac:dyDescent="0.3">
      <c r="A126" s="778" t="s">
        <v>679</v>
      </c>
      <c r="B126" s="775" t="s">
        <v>610</v>
      </c>
      <c r="C126" s="366">
        <v>60000</v>
      </c>
      <c r="D126" s="775" t="s">
        <v>611</v>
      </c>
      <c r="E126" s="816">
        <v>1491.8440233715201</v>
      </c>
      <c r="F126" s="817">
        <f t="shared" si="2"/>
        <v>2312.3582362258562</v>
      </c>
      <c r="G126" s="818">
        <f t="shared" si="3"/>
        <v>3804</v>
      </c>
    </row>
    <row r="127" spans="1:7" ht="15.75" customHeight="1" x14ac:dyDescent="0.3">
      <c r="A127" s="774" t="s">
        <v>609</v>
      </c>
      <c r="B127" s="775" t="s">
        <v>610</v>
      </c>
      <c r="C127" s="366">
        <v>60000</v>
      </c>
      <c r="D127" s="775" t="s">
        <v>611</v>
      </c>
      <c r="E127" s="816">
        <v>1491.8440233715201</v>
      </c>
      <c r="F127" s="817">
        <f t="shared" si="2"/>
        <v>2312.3582362258562</v>
      </c>
      <c r="G127" s="818">
        <f t="shared" si="3"/>
        <v>3804</v>
      </c>
    </row>
    <row r="128" spans="1:7" ht="15.75" customHeight="1" x14ac:dyDescent="0.3">
      <c r="A128" s="774" t="s">
        <v>612</v>
      </c>
      <c r="B128" s="775" t="s">
        <v>610</v>
      </c>
      <c r="C128" s="366">
        <v>60000</v>
      </c>
      <c r="D128" s="775" t="s">
        <v>611</v>
      </c>
      <c r="E128" s="816">
        <v>1491.8440233715201</v>
      </c>
      <c r="F128" s="817">
        <f t="shared" si="2"/>
        <v>2312.3582362258562</v>
      </c>
      <c r="G128" s="818">
        <f t="shared" si="3"/>
        <v>3804</v>
      </c>
    </row>
    <row r="129" spans="1:7" ht="15.75" customHeight="1" x14ac:dyDescent="0.3">
      <c r="A129" s="774" t="s">
        <v>613</v>
      </c>
      <c r="B129" s="775" t="s">
        <v>614</v>
      </c>
      <c r="C129" s="366">
        <v>60000</v>
      </c>
      <c r="D129" s="775" t="s">
        <v>611</v>
      </c>
      <c r="E129" s="816">
        <v>1491.8440233715201</v>
      </c>
      <c r="F129" s="817">
        <f t="shared" si="2"/>
        <v>2312.3582362258562</v>
      </c>
      <c r="G129" s="818">
        <f t="shared" si="3"/>
        <v>3804</v>
      </c>
    </row>
    <row r="130" spans="1:7" ht="15.75" customHeight="1" x14ac:dyDescent="0.3">
      <c r="A130" s="774" t="s">
        <v>615</v>
      </c>
      <c r="B130" s="775" t="s">
        <v>616</v>
      </c>
      <c r="C130" s="366">
        <v>65000</v>
      </c>
      <c r="D130" s="775" t="s">
        <v>617</v>
      </c>
      <c r="E130" s="816">
        <v>1615.7798061350397</v>
      </c>
      <c r="F130" s="817">
        <f t="shared" si="2"/>
        <v>2504.4586995093118</v>
      </c>
      <c r="G130" s="818">
        <f t="shared" si="3"/>
        <v>4120</v>
      </c>
    </row>
    <row r="131" spans="1:7" ht="15.75" customHeight="1" x14ac:dyDescent="0.3">
      <c r="A131" s="774" t="s">
        <v>618</v>
      </c>
      <c r="B131" s="775" t="s">
        <v>616</v>
      </c>
      <c r="C131" s="366">
        <v>65000</v>
      </c>
      <c r="D131" s="775" t="s">
        <v>617</v>
      </c>
      <c r="E131" s="816">
        <v>1615.7798061350397</v>
      </c>
      <c r="F131" s="817">
        <f t="shared" si="2"/>
        <v>2504.4586995093118</v>
      </c>
      <c r="G131" s="818">
        <f t="shared" si="3"/>
        <v>4120</v>
      </c>
    </row>
    <row r="132" spans="1:7" ht="15.75" customHeight="1" x14ac:dyDescent="0.3">
      <c r="A132" s="774" t="s">
        <v>619</v>
      </c>
      <c r="B132" s="775" t="s">
        <v>616</v>
      </c>
      <c r="C132" s="366">
        <v>65000</v>
      </c>
      <c r="D132" s="775" t="s">
        <v>617</v>
      </c>
      <c r="E132" s="816">
        <v>1615.7798061350397</v>
      </c>
      <c r="F132" s="817">
        <f t="shared" si="2"/>
        <v>2504.4586995093118</v>
      </c>
      <c r="G132" s="818">
        <f t="shared" si="3"/>
        <v>4120</v>
      </c>
    </row>
    <row r="133" spans="1:7" ht="15.75" customHeight="1" x14ac:dyDescent="0.3">
      <c r="A133" s="774" t="s">
        <v>620</v>
      </c>
      <c r="B133" s="775" t="s">
        <v>616</v>
      </c>
      <c r="C133" s="366">
        <v>65000</v>
      </c>
      <c r="D133" s="775" t="s">
        <v>617</v>
      </c>
      <c r="E133" s="816">
        <v>1615.7798061350397</v>
      </c>
      <c r="F133" s="817">
        <f t="shared" si="2"/>
        <v>2504.4586995093118</v>
      </c>
      <c r="G133" s="818">
        <f t="shared" si="3"/>
        <v>4120</v>
      </c>
    </row>
    <row r="134" spans="1:7" ht="15.75" customHeight="1" x14ac:dyDescent="0.3">
      <c r="A134" s="774" t="s">
        <v>621</v>
      </c>
      <c r="B134" s="775" t="s">
        <v>616</v>
      </c>
      <c r="C134" s="366">
        <v>65000</v>
      </c>
      <c r="D134" s="775" t="s">
        <v>617</v>
      </c>
      <c r="E134" s="816">
        <v>1615.7798061350397</v>
      </c>
      <c r="F134" s="817">
        <f t="shared" si="2"/>
        <v>2504.4586995093118</v>
      </c>
      <c r="G134" s="818">
        <f t="shared" si="3"/>
        <v>4120</v>
      </c>
    </row>
    <row r="135" spans="1:7" ht="15.75" customHeight="1" x14ac:dyDescent="0.3">
      <c r="A135" s="774" t="s">
        <v>622</v>
      </c>
      <c r="B135" s="775" t="s">
        <v>616</v>
      </c>
      <c r="C135" s="366">
        <v>65000</v>
      </c>
      <c r="D135" s="775" t="s">
        <v>617</v>
      </c>
      <c r="E135" s="816">
        <v>1615.7798061350397</v>
      </c>
      <c r="F135" s="817">
        <f t="shared" si="2"/>
        <v>2504.4586995093118</v>
      </c>
      <c r="G135" s="818">
        <f t="shared" si="3"/>
        <v>4120</v>
      </c>
    </row>
    <row r="136" spans="1:7" ht="15.75" customHeight="1" x14ac:dyDescent="0.3">
      <c r="A136" s="774" t="s">
        <v>623</v>
      </c>
      <c r="B136" s="775" t="s">
        <v>616</v>
      </c>
      <c r="C136" s="366">
        <v>65000</v>
      </c>
      <c r="D136" s="775" t="s">
        <v>617</v>
      </c>
      <c r="E136" s="816">
        <v>1615.7798061350397</v>
      </c>
      <c r="F136" s="817">
        <f t="shared" si="2"/>
        <v>2504.4586995093118</v>
      </c>
      <c r="G136" s="818">
        <f t="shared" si="3"/>
        <v>4120</v>
      </c>
    </row>
    <row r="137" spans="1:7" ht="15.75" customHeight="1" x14ac:dyDescent="0.3">
      <c r="A137" s="774" t="s">
        <v>624</v>
      </c>
      <c r="B137" s="775" t="s">
        <v>616</v>
      </c>
      <c r="C137" s="366">
        <v>65000</v>
      </c>
      <c r="D137" s="775" t="s">
        <v>617</v>
      </c>
      <c r="E137" s="816">
        <v>1615.7798061350397</v>
      </c>
      <c r="F137" s="817">
        <f t="shared" si="2"/>
        <v>2504.4586995093118</v>
      </c>
      <c r="G137" s="818">
        <f t="shared" si="3"/>
        <v>4120</v>
      </c>
    </row>
    <row r="138" spans="1:7" ht="15.75" customHeight="1" x14ac:dyDescent="0.3">
      <c r="A138" s="774" t="s">
        <v>625</v>
      </c>
      <c r="B138" s="775" t="s">
        <v>616</v>
      </c>
      <c r="C138" s="366">
        <v>65000</v>
      </c>
      <c r="D138" s="775" t="s">
        <v>617</v>
      </c>
      <c r="E138" s="816">
        <v>1615.7798061350397</v>
      </c>
      <c r="F138" s="817">
        <f t="shared" si="2"/>
        <v>2504.4586995093118</v>
      </c>
      <c r="G138" s="818">
        <f t="shared" si="3"/>
        <v>4120</v>
      </c>
    </row>
    <row r="139" spans="1:7" ht="15.75" customHeight="1" x14ac:dyDescent="0.3">
      <c r="A139" s="774" t="s">
        <v>626</v>
      </c>
      <c r="B139" s="775" t="s">
        <v>627</v>
      </c>
      <c r="C139" s="366">
        <v>70000</v>
      </c>
      <c r="D139" s="775" t="s">
        <v>628</v>
      </c>
      <c r="E139" s="816">
        <v>1740.3748217856</v>
      </c>
      <c r="F139" s="817">
        <f t="shared" si="2"/>
        <v>2697.58097376768</v>
      </c>
      <c r="G139" s="818">
        <f t="shared" si="3"/>
        <v>4438</v>
      </c>
    </row>
    <row r="140" spans="1:7" ht="15.75" customHeight="1" x14ac:dyDescent="0.3">
      <c r="A140" s="774" t="s">
        <v>629</v>
      </c>
      <c r="B140" s="775" t="s">
        <v>630</v>
      </c>
      <c r="C140" s="366">
        <v>70000</v>
      </c>
      <c r="D140" s="775" t="s">
        <v>628</v>
      </c>
      <c r="E140" s="816">
        <v>1740.3748217856</v>
      </c>
      <c r="F140" s="817">
        <f t="shared" si="2"/>
        <v>2697.58097376768</v>
      </c>
      <c r="G140" s="818">
        <f t="shared" si="3"/>
        <v>4438</v>
      </c>
    </row>
    <row r="141" spans="1:7" ht="15.75" customHeight="1" x14ac:dyDescent="0.3">
      <c r="A141" s="774" t="s">
        <v>631</v>
      </c>
      <c r="B141" s="775" t="s">
        <v>627</v>
      </c>
      <c r="C141" s="366">
        <v>70000</v>
      </c>
      <c r="D141" s="775" t="s">
        <v>628</v>
      </c>
      <c r="E141" s="816">
        <v>1740.3748217856</v>
      </c>
      <c r="F141" s="817">
        <f t="shared" si="2"/>
        <v>2697.58097376768</v>
      </c>
      <c r="G141" s="818">
        <f t="shared" si="3"/>
        <v>4438</v>
      </c>
    </row>
    <row r="142" spans="1:7" ht="15.75" customHeight="1" x14ac:dyDescent="0.3">
      <c r="A142" s="779" t="s">
        <v>622</v>
      </c>
      <c r="B142" s="775" t="s">
        <v>627</v>
      </c>
      <c r="C142" s="366">
        <v>70000</v>
      </c>
      <c r="D142" s="775" t="s">
        <v>628</v>
      </c>
      <c r="E142" s="816">
        <v>1740.3748217856</v>
      </c>
      <c r="F142" s="817">
        <f t="shared" ref="F142:F165" si="4">E142*1.55</f>
        <v>2697.58097376768</v>
      </c>
      <c r="G142" s="818">
        <f t="shared" ref="G142:G165" si="5">ROUND(E142+F142,0)</f>
        <v>4438</v>
      </c>
    </row>
    <row r="143" spans="1:7" ht="15.75" customHeight="1" x14ac:dyDescent="0.3">
      <c r="A143" s="774" t="s">
        <v>632</v>
      </c>
      <c r="B143" s="775" t="s">
        <v>627</v>
      </c>
      <c r="C143" s="366">
        <v>70000</v>
      </c>
      <c r="D143" s="775" t="s">
        <v>628</v>
      </c>
      <c r="E143" s="816">
        <v>1740.3748217856</v>
      </c>
      <c r="F143" s="817">
        <f t="shared" si="4"/>
        <v>2697.58097376768</v>
      </c>
      <c r="G143" s="818">
        <f t="shared" si="5"/>
        <v>4438</v>
      </c>
    </row>
    <row r="144" spans="1:7" ht="15.75" customHeight="1" x14ac:dyDescent="0.3">
      <c r="A144" s="774" t="s">
        <v>633</v>
      </c>
      <c r="B144" s="775" t="s">
        <v>630</v>
      </c>
      <c r="C144" s="366">
        <v>70000</v>
      </c>
      <c r="D144" s="775" t="s">
        <v>628</v>
      </c>
      <c r="E144" s="816">
        <v>1740.3748217856</v>
      </c>
      <c r="F144" s="817">
        <f t="shared" si="4"/>
        <v>2697.58097376768</v>
      </c>
      <c r="G144" s="818">
        <f t="shared" si="5"/>
        <v>4438</v>
      </c>
    </row>
    <row r="145" spans="1:7" ht="15.75" customHeight="1" x14ac:dyDescent="0.3">
      <c r="A145" s="774" t="s">
        <v>634</v>
      </c>
      <c r="B145" s="775" t="s">
        <v>630</v>
      </c>
      <c r="C145" s="366">
        <v>70000</v>
      </c>
      <c r="D145" s="775" t="s">
        <v>628</v>
      </c>
      <c r="E145" s="816">
        <v>1740.3748217856</v>
      </c>
      <c r="F145" s="817">
        <f t="shared" si="4"/>
        <v>2697.58097376768</v>
      </c>
      <c r="G145" s="818">
        <f t="shared" si="5"/>
        <v>4438</v>
      </c>
    </row>
    <row r="146" spans="1:7" ht="15.75" customHeight="1" x14ac:dyDescent="0.3">
      <c r="A146" s="774" t="s">
        <v>635</v>
      </c>
      <c r="B146" s="775" t="s">
        <v>636</v>
      </c>
      <c r="C146" s="366">
        <v>75000</v>
      </c>
      <c r="D146" s="775" t="s">
        <v>637</v>
      </c>
      <c r="E146" s="816">
        <v>1864.3106045491199</v>
      </c>
      <c r="F146" s="817">
        <f t="shared" si="4"/>
        <v>2889.6814370511361</v>
      </c>
      <c r="G146" s="818">
        <f t="shared" si="5"/>
        <v>4754</v>
      </c>
    </row>
    <row r="147" spans="1:7" ht="15.75" customHeight="1" x14ac:dyDescent="0.3">
      <c r="A147" s="774" t="s">
        <v>615</v>
      </c>
      <c r="B147" s="775" t="s">
        <v>636</v>
      </c>
      <c r="C147" s="366">
        <v>75000</v>
      </c>
      <c r="D147" s="775" t="s">
        <v>637</v>
      </c>
      <c r="E147" s="816">
        <v>1864.3106045491199</v>
      </c>
      <c r="F147" s="817">
        <f t="shared" si="4"/>
        <v>2889.6814370511361</v>
      </c>
      <c r="G147" s="818">
        <f t="shared" si="5"/>
        <v>4754</v>
      </c>
    </row>
    <row r="148" spans="1:7" ht="15.75" customHeight="1" x14ac:dyDescent="0.3">
      <c r="A148" s="774" t="s">
        <v>638</v>
      </c>
      <c r="B148" s="775" t="s">
        <v>636</v>
      </c>
      <c r="C148" s="366">
        <v>75000</v>
      </c>
      <c r="D148" s="775" t="s">
        <v>637</v>
      </c>
      <c r="E148" s="816">
        <v>1864.3106045491199</v>
      </c>
      <c r="F148" s="817">
        <f t="shared" si="4"/>
        <v>2889.6814370511361</v>
      </c>
      <c r="G148" s="818">
        <f t="shared" si="5"/>
        <v>4754</v>
      </c>
    </row>
    <row r="149" spans="1:7" ht="15.75" customHeight="1" x14ac:dyDescent="0.3">
      <c r="A149" s="774" t="s">
        <v>639</v>
      </c>
      <c r="B149" s="775" t="s">
        <v>636</v>
      </c>
      <c r="C149" s="366">
        <v>75000</v>
      </c>
      <c r="D149" s="775" t="s">
        <v>637</v>
      </c>
      <c r="E149" s="816">
        <v>1864.3106045491199</v>
      </c>
      <c r="F149" s="817">
        <f t="shared" si="4"/>
        <v>2889.6814370511361</v>
      </c>
      <c r="G149" s="818">
        <f t="shared" si="5"/>
        <v>4754</v>
      </c>
    </row>
    <row r="150" spans="1:7" ht="15.75" customHeight="1" x14ac:dyDescent="0.3">
      <c r="A150" s="774" t="s">
        <v>640</v>
      </c>
      <c r="B150" s="775" t="s">
        <v>641</v>
      </c>
      <c r="C150" s="366">
        <v>75000</v>
      </c>
      <c r="D150" s="775" t="s">
        <v>637</v>
      </c>
      <c r="E150" s="816">
        <v>1864.3106045491199</v>
      </c>
      <c r="F150" s="817">
        <f t="shared" si="4"/>
        <v>2889.6814370511361</v>
      </c>
      <c r="G150" s="818">
        <f t="shared" si="5"/>
        <v>4754</v>
      </c>
    </row>
    <row r="151" spans="1:7" ht="15.75" customHeight="1" x14ac:dyDescent="0.3">
      <c r="A151" s="774" t="s">
        <v>642</v>
      </c>
      <c r="B151" s="775" t="s">
        <v>636</v>
      </c>
      <c r="C151" s="366">
        <v>75000</v>
      </c>
      <c r="D151" s="775" t="s">
        <v>637</v>
      </c>
      <c r="E151" s="816">
        <v>1864.3106045491199</v>
      </c>
      <c r="F151" s="817">
        <f t="shared" si="4"/>
        <v>2889.6814370511361</v>
      </c>
      <c r="G151" s="818">
        <f t="shared" si="5"/>
        <v>4754</v>
      </c>
    </row>
    <row r="152" spans="1:7" ht="15.75" customHeight="1" x14ac:dyDescent="0.3">
      <c r="A152" s="774" t="s">
        <v>643</v>
      </c>
      <c r="B152" s="775" t="s">
        <v>636</v>
      </c>
      <c r="C152" s="366">
        <v>75000</v>
      </c>
      <c r="D152" s="775" t="s">
        <v>637</v>
      </c>
      <c r="E152" s="816">
        <v>1864.3106045491199</v>
      </c>
      <c r="F152" s="817">
        <f t="shared" si="4"/>
        <v>2889.6814370511361</v>
      </c>
      <c r="G152" s="818">
        <f t="shared" si="5"/>
        <v>4754</v>
      </c>
    </row>
    <row r="153" spans="1:7" ht="15.75" customHeight="1" x14ac:dyDescent="0.3">
      <c r="A153" s="774" t="s">
        <v>644</v>
      </c>
      <c r="B153" s="775" t="s">
        <v>636</v>
      </c>
      <c r="C153" s="366">
        <v>75000</v>
      </c>
      <c r="D153" s="775" t="s">
        <v>637</v>
      </c>
      <c r="E153" s="816">
        <v>1864.3106045491199</v>
      </c>
      <c r="F153" s="817">
        <f t="shared" si="4"/>
        <v>2889.6814370511361</v>
      </c>
      <c r="G153" s="818">
        <f t="shared" si="5"/>
        <v>4754</v>
      </c>
    </row>
    <row r="154" spans="1:7" ht="15.75" customHeight="1" x14ac:dyDescent="0.3">
      <c r="A154" s="779" t="s">
        <v>622</v>
      </c>
      <c r="B154" s="775" t="s">
        <v>636</v>
      </c>
      <c r="C154" s="366">
        <v>75000</v>
      </c>
      <c r="D154" s="775" t="s">
        <v>637</v>
      </c>
      <c r="E154" s="816">
        <v>1864.3106045491199</v>
      </c>
      <c r="F154" s="817">
        <f t="shared" si="4"/>
        <v>2889.6814370511361</v>
      </c>
      <c r="G154" s="818">
        <f t="shared" si="5"/>
        <v>4754</v>
      </c>
    </row>
    <row r="155" spans="1:7" ht="15.75" customHeight="1" x14ac:dyDescent="0.3">
      <c r="A155" s="774" t="s">
        <v>645</v>
      </c>
      <c r="B155" s="775" t="s">
        <v>646</v>
      </c>
      <c r="C155" s="366">
        <v>90000</v>
      </c>
      <c r="D155" s="775" t="s">
        <v>647</v>
      </c>
      <c r="E155" s="816">
        <v>2237.4364186137595</v>
      </c>
      <c r="F155" s="817">
        <f t="shared" si="4"/>
        <v>3468.0264488513276</v>
      </c>
      <c r="G155" s="818">
        <f t="shared" si="5"/>
        <v>5705</v>
      </c>
    </row>
    <row r="156" spans="1:7" ht="15.75" customHeight="1" x14ac:dyDescent="0.3">
      <c r="A156" s="774" t="s">
        <v>678</v>
      </c>
      <c r="B156" s="775" t="s">
        <v>646</v>
      </c>
      <c r="C156" s="366">
        <v>90000</v>
      </c>
      <c r="D156" s="775" t="s">
        <v>647</v>
      </c>
      <c r="E156" s="816">
        <v>2237.4364186137595</v>
      </c>
      <c r="F156" s="817">
        <f t="shared" si="4"/>
        <v>3468.0264488513276</v>
      </c>
      <c r="G156" s="818">
        <f t="shared" si="5"/>
        <v>5705</v>
      </c>
    </row>
    <row r="157" spans="1:7" ht="15.75" customHeight="1" x14ac:dyDescent="0.3">
      <c r="A157" s="774" t="s">
        <v>648</v>
      </c>
      <c r="B157" s="775" t="s">
        <v>646</v>
      </c>
      <c r="C157" s="366">
        <v>90000</v>
      </c>
      <c r="D157" s="775" t="s">
        <v>647</v>
      </c>
      <c r="E157" s="816">
        <v>2237.4364186137595</v>
      </c>
      <c r="F157" s="817">
        <f t="shared" si="4"/>
        <v>3468.0264488513276</v>
      </c>
      <c r="G157" s="818">
        <f t="shared" si="5"/>
        <v>5705</v>
      </c>
    </row>
    <row r="158" spans="1:7" ht="15.75" customHeight="1" x14ac:dyDescent="0.3">
      <c r="A158" s="774" t="s">
        <v>649</v>
      </c>
      <c r="B158" s="775" t="s">
        <v>646</v>
      </c>
      <c r="C158" s="366">
        <v>90000</v>
      </c>
      <c r="D158" s="775" t="s">
        <v>647</v>
      </c>
      <c r="E158" s="816">
        <v>2237.4364186137595</v>
      </c>
      <c r="F158" s="817">
        <f t="shared" si="4"/>
        <v>3468.0264488513276</v>
      </c>
      <c r="G158" s="818">
        <f t="shared" si="5"/>
        <v>5705</v>
      </c>
    </row>
    <row r="159" spans="1:7" ht="15.75" customHeight="1" x14ac:dyDescent="0.3">
      <c r="A159" s="774" t="s">
        <v>650</v>
      </c>
      <c r="B159" s="775" t="s">
        <v>646</v>
      </c>
      <c r="C159" s="366">
        <v>90000</v>
      </c>
      <c r="D159" s="775" t="s">
        <v>647</v>
      </c>
      <c r="E159" s="816">
        <v>2237.4364186137595</v>
      </c>
      <c r="F159" s="817">
        <f t="shared" si="4"/>
        <v>3468.0264488513276</v>
      </c>
      <c r="G159" s="818">
        <f t="shared" si="5"/>
        <v>5705</v>
      </c>
    </row>
    <row r="160" spans="1:7" ht="15.75" customHeight="1" x14ac:dyDescent="0.3">
      <c r="A160" s="774" t="s">
        <v>651</v>
      </c>
      <c r="B160" s="775" t="s">
        <v>646</v>
      </c>
      <c r="C160" s="366">
        <v>90000</v>
      </c>
      <c r="D160" s="775" t="s">
        <v>647</v>
      </c>
      <c r="E160" s="816">
        <v>2237.4364186137595</v>
      </c>
      <c r="F160" s="817">
        <f t="shared" si="4"/>
        <v>3468.0264488513276</v>
      </c>
      <c r="G160" s="818">
        <f t="shared" si="5"/>
        <v>5705</v>
      </c>
    </row>
    <row r="161" spans="1:7" ht="15.75" customHeight="1" x14ac:dyDescent="0.3">
      <c r="A161" s="774" t="s">
        <v>652</v>
      </c>
      <c r="B161" s="775" t="s">
        <v>646</v>
      </c>
      <c r="C161" s="366">
        <v>90000</v>
      </c>
      <c r="D161" s="775" t="s">
        <v>647</v>
      </c>
      <c r="E161" s="816">
        <v>2237.4364186137595</v>
      </c>
      <c r="F161" s="817">
        <f t="shared" si="4"/>
        <v>3468.0264488513276</v>
      </c>
      <c r="G161" s="818">
        <f t="shared" si="5"/>
        <v>5705</v>
      </c>
    </row>
    <row r="162" spans="1:7" ht="15.75" customHeight="1" x14ac:dyDescent="0.3">
      <c r="A162" s="774" t="s">
        <v>653</v>
      </c>
      <c r="B162" s="775" t="s">
        <v>654</v>
      </c>
      <c r="C162" s="366">
        <v>100000</v>
      </c>
      <c r="D162" s="775" t="s">
        <v>655</v>
      </c>
      <c r="E162" s="816">
        <v>2485.9672170278404</v>
      </c>
      <c r="F162" s="817">
        <f t="shared" si="4"/>
        <v>3853.2491863931527</v>
      </c>
      <c r="G162" s="818">
        <f t="shared" si="5"/>
        <v>6339</v>
      </c>
    </row>
    <row r="163" spans="1:7" ht="15.75" customHeight="1" x14ac:dyDescent="0.3">
      <c r="A163" s="774" t="s">
        <v>656</v>
      </c>
      <c r="B163" s="775" t="s">
        <v>654</v>
      </c>
      <c r="C163" s="366">
        <v>100000</v>
      </c>
      <c r="D163" s="775" t="s">
        <v>655</v>
      </c>
      <c r="E163" s="816">
        <v>2485.9672170278404</v>
      </c>
      <c r="F163" s="817">
        <f t="shared" si="4"/>
        <v>3853.2491863931527</v>
      </c>
      <c r="G163" s="818">
        <f t="shared" si="5"/>
        <v>6339</v>
      </c>
    </row>
    <row r="164" spans="1:7" ht="15.75" customHeight="1" x14ac:dyDescent="0.3">
      <c r="A164" s="774" t="s">
        <v>657</v>
      </c>
      <c r="B164" s="775" t="s">
        <v>658</v>
      </c>
      <c r="C164" s="366">
        <v>115000</v>
      </c>
      <c r="D164" s="775" t="s">
        <v>659</v>
      </c>
      <c r="E164" s="816">
        <v>2859.0930310924796</v>
      </c>
      <c r="F164" s="817">
        <f t="shared" si="4"/>
        <v>4431.5941981933438</v>
      </c>
      <c r="G164" s="818">
        <f t="shared" si="5"/>
        <v>7291</v>
      </c>
    </row>
    <row r="165" spans="1:7" ht="15.75" customHeight="1" x14ac:dyDescent="0.3">
      <c r="A165" s="774" t="s">
        <v>660</v>
      </c>
      <c r="B165" s="780" t="s">
        <v>658</v>
      </c>
      <c r="C165" s="781">
        <v>115000</v>
      </c>
      <c r="D165" s="775" t="s">
        <v>659</v>
      </c>
      <c r="E165" s="816">
        <v>2859.0930310924796</v>
      </c>
      <c r="F165" s="817">
        <f t="shared" si="4"/>
        <v>4431.5941981933438</v>
      </c>
      <c r="G165" s="818">
        <f t="shared" si="5"/>
        <v>7291</v>
      </c>
    </row>
    <row r="166" spans="1:7" ht="15.75" customHeight="1" x14ac:dyDescent="0.3">
      <c r="A166" s="782"/>
      <c r="B166" s="780"/>
      <c r="C166" s="781"/>
      <c r="D166" s="775"/>
      <c r="E166" s="816"/>
      <c r="F166" s="817"/>
      <c r="G166" s="818"/>
    </row>
    <row r="167" spans="1:7" ht="15.75" customHeight="1" x14ac:dyDescent="0.3">
      <c r="A167" s="783" t="s">
        <v>1453</v>
      </c>
      <c r="B167" s="780"/>
      <c r="C167" s="781"/>
      <c r="D167" s="775"/>
      <c r="E167" s="816"/>
      <c r="F167" s="817"/>
      <c r="G167" s="818"/>
    </row>
    <row r="168" spans="1:7" ht="15.75" customHeight="1" x14ac:dyDescent="0.3">
      <c r="A168" s="784" t="s">
        <v>1114</v>
      </c>
      <c r="B168" s="780"/>
      <c r="C168" s="785">
        <v>40000</v>
      </c>
      <c r="D168" s="786" t="s">
        <v>1115</v>
      </c>
      <c r="E168" s="816">
        <v>700.19899199999986</v>
      </c>
      <c r="F168" s="817">
        <f>E168*1.55</f>
        <v>1085.3084375999997</v>
      </c>
      <c r="G168" s="818">
        <f t="shared" ref="G168" si="6">ROUND(E168+F168,0)</f>
        <v>1786</v>
      </c>
    </row>
    <row r="169" spans="1:7" ht="15.75" customHeight="1" x14ac:dyDescent="0.3">
      <c r="A169" s="787" t="s">
        <v>1116</v>
      </c>
      <c r="B169" s="780"/>
      <c r="C169" s="786"/>
      <c r="D169" s="786"/>
      <c r="E169" s="816"/>
      <c r="F169" s="817"/>
      <c r="G169" s="818"/>
    </row>
    <row r="170" spans="1:7" ht="15.75" customHeight="1" x14ac:dyDescent="0.3">
      <c r="A170" s="784" t="s">
        <v>1117</v>
      </c>
      <c r="B170" s="780"/>
      <c r="C170" s="785">
        <v>40000</v>
      </c>
      <c r="D170" s="786" t="s">
        <v>1118</v>
      </c>
      <c r="E170" s="816">
        <v>700.19899199999986</v>
      </c>
      <c r="F170" s="817">
        <f t="shared" ref="F170:F178" si="7">E170*1.55</f>
        <v>1085.3084375999997</v>
      </c>
      <c r="G170" s="818">
        <f t="shared" ref="G170:G178" si="8">ROUND(E170+F170,0)</f>
        <v>1786</v>
      </c>
    </row>
    <row r="171" spans="1:7" ht="15.75" customHeight="1" x14ac:dyDescent="0.3">
      <c r="A171" s="784" t="s">
        <v>1117</v>
      </c>
      <c r="B171" s="780"/>
      <c r="C171" s="785">
        <v>30000</v>
      </c>
      <c r="D171" s="786" t="s">
        <v>1119</v>
      </c>
      <c r="E171" s="816">
        <v>525.46809599999995</v>
      </c>
      <c r="F171" s="817">
        <f t="shared" si="7"/>
        <v>814.47554879999996</v>
      </c>
      <c r="G171" s="818">
        <f t="shared" si="8"/>
        <v>1340</v>
      </c>
    </row>
    <row r="172" spans="1:7" ht="15.75" customHeight="1" x14ac:dyDescent="0.3">
      <c r="A172" s="784" t="s">
        <v>1117</v>
      </c>
      <c r="B172" s="780"/>
      <c r="C172" s="785">
        <v>25000</v>
      </c>
      <c r="D172" s="786" t="s">
        <v>1120</v>
      </c>
      <c r="E172" s="816">
        <v>437.89008000000001</v>
      </c>
      <c r="F172" s="817">
        <f t="shared" si="7"/>
        <v>678.72962400000006</v>
      </c>
      <c r="G172" s="818">
        <f t="shared" si="8"/>
        <v>1117</v>
      </c>
    </row>
    <row r="173" spans="1:7" x14ac:dyDescent="0.3">
      <c r="A173" s="784" t="s">
        <v>1121</v>
      </c>
      <c r="B173" s="780"/>
      <c r="C173" s="785">
        <v>60000</v>
      </c>
      <c r="D173" s="786" t="s">
        <v>1122</v>
      </c>
      <c r="E173" s="816">
        <v>1050.5110560000003</v>
      </c>
      <c r="F173" s="817">
        <f t="shared" si="7"/>
        <v>1628.2921368000004</v>
      </c>
      <c r="G173" s="818">
        <f t="shared" si="8"/>
        <v>2679</v>
      </c>
    </row>
    <row r="174" spans="1:7" x14ac:dyDescent="0.3">
      <c r="A174" s="784" t="s">
        <v>1121</v>
      </c>
      <c r="B174" s="780"/>
      <c r="C174" s="785">
        <v>40000</v>
      </c>
      <c r="D174" s="786" t="s">
        <v>1123</v>
      </c>
      <c r="E174" s="816">
        <v>700.19899199999986</v>
      </c>
      <c r="F174" s="817">
        <f t="shared" si="7"/>
        <v>1085.3084375999997</v>
      </c>
      <c r="G174" s="818">
        <f t="shared" si="8"/>
        <v>1786</v>
      </c>
    </row>
    <row r="175" spans="1:7" x14ac:dyDescent="0.3">
      <c r="A175" s="784" t="s">
        <v>1121</v>
      </c>
      <c r="B175" s="780"/>
      <c r="C175" s="785">
        <v>30000</v>
      </c>
      <c r="D175" s="786" t="s">
        <v>1124</v>
      </c>
      <c r="E175" s="816">
        <v>525.46809599999995</v>
      </c>
      <c r="F175" s="817">
        <f t="shared" si="7"/>
        <v>814.47554879999996</v>
      </c>
      <c r="G175" s="818">
        <f t="shared" si="8"/>
        <v>1340</v>
      </c>
    </row>
    <row r="176" spans="1:7" x14ac:dyDescent="0.3">
      <c r="A176" s="784" t="s">
        <v>1125</v>
      </c>
      <c r="B176" s="780"/>
      <c r="C176" s="785">
        <v>80000</v>
      </c>
      <c r="D176" s="786" t="s">
        <v>1126</v>
      </c>
      <c r="E176" s="816">
        <v>1400.82312</v>
      </c>
      <c r="F176" s="817">
        <f t="shared" si="7"/>
        <v>2171.2758360000003</v>
      </c>
      <c r="G176" s="818">
        <f t="shared" si="8"/>
        <v>3572</v>
      </c>
    </row>
    <row r="177" spans="1:45" x14ac:dyDescent="0.3">
      <c r="A177" s="784" t="s">
        <v>1125</v>
      </c>
      <c r="B177" s="780"/>
      <c r="C177" s="785">
        <v>50000</v>
      </c>
      <c r="D177" s="786" t="s">
        <v>1127</v>
      </c>
      <c r="E177" s="816">
        <v>875.35502399999996</v>
      </c>
      <c r="F177" s="817">
        <f t="shared" si="7"/>
        <v>1356.8002872</v>
      </c>
      <c r="G177" s="818">
        <f t="shared" si="8"/>
        <v>2232</v>
      </c>
    </row>
    <row r="178" spans="1:45" x14ac:dyDescent="0.3">
      <c r="A178" s="784" t="s">
        <v>1125</v>
      </c>
      <c r="B178" s="780"/>
      <c r="C178" s="785">
        <v>35000</v>
      </c>
      <c r="D178" s="786" t="s">
        <v>1128</v>
      </c>
      <c r="E178" s="819">
        <v>612.62097599999993</v>
      </c>
      <c r="F178" s="817">
        <f t="shared" si="7"/>
        <v>949.56251279999992</v>
      </c>
      <c r="G178" s="818">
        <f t="shared" si="8"/>
        <v>1562</v>
      </c>
    </row>
    <row r="179" spans="1:45" x14ac:dyDescent="0.3">
      <c r="A179" s="787" t="s">
        <v>1129</v>
      </c>
      <c r="B179" s="780"/>
      <c r="C179" s="785"/>
      <c r="D179" s="786"/>
      <c r="E179" s="819"/>
      <c r="F179" s="817"/>
      <c r="G179" s="818"/>
    </row>
    <row r="180" spans="1:45" x14ac:dyDescent="0.3">
      <c r="A180" s="784" t="s">
        <v>1130</v>
      </c>
      <c r="B180" s="780"/>
      <c r="C180" s="785">
        <v>20000</v>
      </c>
      <c r="D180" s="786" t="s">
        <v>1131</v>
      </c>
      <c r="E180" s="819">
        <v>350.31206400000002</v>
      </c>
      <c r="F180" s="817">
        <f t="shared" ref="F180:F181" si="9">E180*1.55</f>
        <v>542.98369920000005</v>
      </c>
      <c r="G180" s="818">
        <f t="shared" ref="G180:G181" si="10">ROUND(E180+F180,0)</f>
        <v>893</v>
      </c>
    </row>
    <row r="181" spans="1:45" x14ac:dyDescent="0.3">
      <c r="A181" s="784" t="s">
        <v>1130</v>
      </c>
      <c r="B181" s="780"/>
      <c r="C181" s="785">
        <v>20000</v>
      </c>
      <c r="D181" s="786" t="s">
        <v>1132</v>
      </c>
      <c r="E181" s="819">
        <v>350.31206400000002</v>
      </c>
      <c r="F181" s="817">
        <f t="shared" si="9"/>
        <v>542.98369920000005</v>
      </c>
      <c r="G181" s="818">
        <f t="shared" si="10"/>
        <v>893</v>
      </c>
    </row>
    <row r="182" spans="1:45" x14ac:dyDescent="0.3">
      <c r="A182" s="784"/>
      <c r="B182" s="780"/>
      <c r="C182" s="785"/>
      <c r="D182" s="786"/>
      <c r="E182" s="819"/>
      <c r="F182" s="817"/>
      <c r="G182" s="818"/>
    </row>
    <row r="183" spans="1:45" x14ac:dyDescent="0.3">
      <c r="A183" s="603" t="s">
        <v>1460</v>
      </c>
      <c r="B183" s="305"/>
      <c r="C183" s="366"/>
      <c r="D183" s="367"/>
      <c r="E183" s="820"/>
      <c r="F183" s="817"/>
      <c r="G183" s="818"/>
    </row>
    <row r="184" spans="1:45" s="9" customFormat="1" x14ac:dyDescent="0.3">
      <c r="A184" s="788" t="s">
        <v>415</v>
      </c>
      <c r="B184" s="305"/>
      <c r="C184" s="812"/>
      <c r="D184" s="367"/>
      <c r="E184" s="817"/>
      <c r="F184" s="817"/>
      <c r="G184" s="818"/>
      <c r="H184" s="406"/>
      <c r="I184" s="406"/>
      <c r="J184" s="406"/>
      <c r="K184" s="406"/>
      <c r="L184" s="406"/>
      <c r="M184" s="406"/>
      <c r="N184" s="406"/>
      <c r="O184" s="406"/>
      <c r="P184" s="406"/>
      <c r="Q184" s="406"/>
      <c r="R184" s="406"/>
      <c r="S184" s="406"/>
      <c r="T184" s="406"/>
      <c r="U184" s="406"/>
      <c r="V184" s="406"/>
      <c r="W184" s="351"/>
      <c r="X184" s="351"/>
      <c r="Y184" s="351"/>
      <c r="Z184" s="351"/>
      <c r="AA184" s="351"/>
      <c r="AB184" s="351"/>
      <c r="AC184" s="351"/>
      <c r="AD184" s="351"/>
      <c r="AE184" s="351"/>
      <c r="AF184" s="351"/>
      <c r="AG184" s="351"/>
      <c r="AH184" s="351"/>
      <c r="AI184" s="351"/>
      <c r="AJ184" s="351"/>
      <c r="AK184" s="351"/>
      <c r="AL184"/>
      <c r="AM184"/>
      <c r="AN184"/>
      <c r="AO184"/>
      <c r="AP184"/>
      <c r="AQ184"/>
      <c r="AR184"/>
      <c r="AS184"/>
    </row>
    <row r="185" spans="1:45" x14ac:dyDescent="0.3">
      <c r="A185" s="604"/>
      <c r="B185" s="305"/>
      <c r="C185" s="366"/>
      <c r="D185" s="367"/>
      <c r="E185" s="816"/>
      <c r="F185" s="817"/>
      <c r="G185" s="818"/>
    </row>
    <row r="186" spans="1:45" x14ac:dyDescent="0.3">
      <c r="A186" s="604" t="s">
        <v>416</v>
      </c>
      <c r="B186" s="305"/>
      <c r="C186" s="366"/>
      <c r="D186" s="367"/>
      <c r="E186" s="816">
        <v>791.07946444799995</v>
      </c>
      <c r="F186" s="817">
        <f>E186*2.5</f>
        <v>1977.69866112</v>
      </c>
      <c r="G186" s="818">
        <f t="shared" ref="G186:G187" si="11">ROUND(E186+F186,0)</f>
        <v>2769</v>
      </c>
    </row>
    <row r="187" spans="1:45" x14ac:dyDescent="0.3">
      <c r="A187" s="604" t="s">
        <v>417</v>
      </c>
      <c r="B187" s="305"/>
      <c r="C187" s="366"/>
      <c r="D187" s="367"/>
      <c r="E187" s="816">
        <v>791.07946444799995</v>
      </c>
      <c r="F187" s="817">
        <f>E187*2.5</f>
        <v>1977.69866112</v>
      </c>
      <c r="G187" s="818">
        <f t="shared" si="11"/>
        <v>2769</v>
      </c>
    </row>
    <row r="188" spans="1:45" x14ac:dyDescent="0.3">
      <c r="A188" s="604"/>
      <c r="B188" s="305"/>
      <c r="C188" s="366"/>
      <c r="D188" s="367"/>
      <c r="E188" s="816"/>
      <c r="F188" s="817"/>
      <c r="G188" s="818"/>
    </row>
    <row r="189" spans="1:45" x14ac:dyDescent="0.3">
      <c r="A189" s="605" t="s">
        <v>418</v>
      </c>
      <c r="B189" s="305"/>
      <c r="C189" s="366"/>
      <c r="D189" s="367"/>
      <c r="E189" s="816"/>
      <c r="F189" s="817"/>
      <c r="G189" s="818"/>
    </row>
    <row r="190" spans="1:45" x14ac:dyDescent="0.3">
      <c r="A190" s="604" t="s">
        <v>419</v>
      </c>
      <c r="B190" s="305"/>
      <c r="C190" s="366"/>
      <c r="D190" s="367"/>
      <c r="E190" s="816">
        <v>1318.4657740800001</v>
      </c>
      <c r="F190" s="817">
        <f t="shared" ref="F190:F196" si="12">E190*2.5</f>
        <v>3296.1644352000003</v>
      </c>
      <c r="G190" s="818">
        <f t="shared" ref="G190:G196" si="13">ROUND(E190+F190,0)</f>
        <v>4615</v>
      </c>
    </row>
    <row r="191" spans="1:45" x14ac:dyDescent="0.3">
      <c r="A191" s="604" t="s">
        <v>420</v>
      </c>
      <c r="B191" s="305"/>
      <c r="C191" s="366"/>
      <c r="D191" s="367"/>
      <c r="E191" s="816">
        <v>1648.0822176000001</v>
      </c>
      <c r="F191" s="817">
        <f t="shared" si="12"/>
        <v>4120.2055440000004</v>
      </c>
      <c r="G191" s="818">
        <f t="shared" si="13"/>
        <v>5768</v>
      </c>
    </row>
    <row r="192" spans="1:45" x14ac:dyDescent="0.3">
      <c r="A192" s="604" t="s">
        <v>421</v>
      </c>
      <c r="B192" s="305"/>
      <c r="C192" s="366"/>
      <c r="D192" s="367"/>
      <c r="E192" s="816">
        <v>988.84933056</v>
      </c>
      <c r="F192" s="817">
        <f t="shared" si="12"/>
        <v>2472.1233264000002</v>
      </c>
      <c r="G192" s="818">
        <f t="shared" si="13"/>
        <v>3461</v>
      </c>
    </row>
    <row r="193" spans="1:45" x14ac:dyDescent="0.3">
      <c r="A193" s="604" t="s">
        <v>422</v>
      </c>
      <c r="B193" s="305"/>
      <c r="C193" s="366"/>
      <c r="D193" s="367"/>
      <c r="E193" s="816">
        <v>1648.0822176000001</v>
      </c>
      <c r="F193" s="817">
        <f t="shared" si="12"/>
        <v>4120.2055440000004</v>
      </c>
      <c r="G193" s="818">
        <f t="shared" si="13"/>
        <v>5768</v>
      </c>
    </row>
    <row r="194" spans="1:45" x14ac:dyDescent="0.3">
      <c r="A194" s="604" t="s">
        <v>423</v>
      </c>
      <c r="B194" s="305"/>
      <c r="C194" s="366"/>
      <c r="D194" s="367"/>
      <c r="E194" s="816">
        <v>1318.4657740800001</v>
      </c>
      <c r="F194" s="817">
        <f t="shared" si="12"/>
        <v>3296.1644352000003</v>
      </c>
      <c r="G194" s="818">
        <f t="shared" si="13"/>
        <v>4615</v>
      </c>
    </row>
    <row r="195" spans="1:45" x14ac:dyDescent="0.3">
      <c r="A195" s="604" t="s">
        <v>424</v>
      </c>
      <c r="B195" s="305"/>
      <c r="C195" s="366"/>
      <c r="D195" s="367"/>
      <c r="E195" s="816">
        <v>98.884933055999994</v>
      </c>
      <c r="F195" s="817">
        <f t="shared" si="12"/>
        <v>247.21233264</v>
      </c>
      <c r="G195" s="818">
        <f t="shared" si="13"/>
        <v>346</v>
      </c>
    </row>
    <row r="196" spans="1:45" x14ac:dyDescent="0.3">
      <c r="A196" s="604" t="s">
        <v>425</v>
      </c>
      <c r="B196" s="305"/>
      <c r="C196" s="366"/>
      <c r="D196" s="367"/>
      <c r="E196" s="816">
        <v>79.107946444800007</v>
      </c>
      <c r="F196" s="817">
        <f t="shared" si="12"/>
        <v>197.76986611200002</v>
      </c>
      <c r="G196" s="818">
        <f t="shared" si="13"/>
        <v>277</v>
      </c>
    </row>
    <row r="197" spans="1:45" x14ac:dyDescent="0.3">
      <c r="A197" s="604"/>
      <c r="B197" s="305"/>
      <c r="C197" s="366"/>
      <c r="D197" s="367"/>
      <c r="E197" s="816"/>
      <c r="F197" s="817"/>
      <c r="G197" s="818"/>
    </row>
    <row r="198" spans="1:45" x14ac:dyDescent="0.3">
      <c r="A198" s="605" t="s">
        <v>426</v>
      </c>
      <c r="B198" s="305"/>
      <c r="C198" s="366"/>
      <c r="D198" s="367"/>
      <c r="E198" s="816"/>
      <c r="F198" s="817"/>
      <c r="G198" s="818"/>
    </row>
    <row r="199" spans="1:45" s="9" customFormat="1" x14ac:dyDescent="0.3">
      <c r="A199" s="604" t="s">
        <v>427</v>
      </c>
      <c r="B199" s="305"/>
      <c r="C199" s="366"/>
      <c r="D199" s="367"/>
      <c r="E199" s="816">
        <v>1681.043861952</v>
      </c>
      <c r="F199" s="817">
        <f t="shared" ref="F199:F200" si="14">E199*2.5</f>
        <v>4202.6096548799997</v>
      </c>
      <c r="G199" s="818">
        <f t="shared" ref="G199:G200" si="15">ROUND(E199+F199,0)</f>
        <v>5884</v>
      </c>
      <c r="H199" s="406"/>
      <c r="I199" s="406"/>
      <c r="J199" s="406"/>
      <c r="K199" s="406"/>
      <c r="L199" s="406"/>
      <c r="M199" s="406"/>
      <c r="N199" s="406"/>
      <c r="O199" s="406"/>
      <c r="P199" s="406"/>
      <c r="Q199" s="406"/>
      <c r="R199" s="406"/>
      <c r="S199" s="406"/>
      <c r="T199" s="406"/>
      <c r="U199" s="406"/>
      <c r="V199" s="406"/>
      <c r="W199" s="351"/>
      <c r="X199" s="351"/>
      <c r="Y199" s="351"/>
      <c r="Z199" s="351"/>
      <c r="AA199" s="351"/>
      <c r="AB199" s="351"/>
      <c r="AC199" s="351"/>
      <c r="AD199" s="351"/>
      <c r="AE199" s="351"/>
      <c r="AF199" s="351"/>
      <c r="AG199" s="351"/>
      <c r="AH199" s="351"/>
      <c r="AI199" s="351"/>
      <c r="AJ199" s="351"/>
      <c r="AK199" s="351"/>
      <c r="AL199"/>
      <c r="AM199"/>
      <c r="AN199"/>
      <c r="AO199"/>
      <c r="AP199"/>
      <c r="AQ199"/>
      <c r="AR199"/>
      <c r="AS199"/>
    </row>
    <row r="200" spans="1:45" s="9" customFormat="1" x14ac:dyDescent="0.3">
      <c r="A200" s="604" t="s">
        <v>428</v>
      </c>
      <c r="B200" s="305"/>
      <c r="C200" s="366"/>
      <c r="D200" s="367"/>
      <c r="E200" s="816">
        <v>791.07946444799995</v>
      </c>
      <c r="F200" s="817">
        <f t="shared" si="14"/>
        <v>1977.69866112</v>
      </c>
      <c r="G200" s="818">
        <f t="shared" si="15"/>
        <v>2769</v>
      </c>
      <c r="H200" s="406"/>
      <c r="I200" s="406"/>
      <c r="J200" s="406"/>
      <c r="K200" s="406"/>
      <c r="L200" s="406"/>
      <c r="M200" s="406"/>
      <c r="N200" s="406"/>
      <c r="O200" s="406"/>
      <c r="P200" s="406"/>
      <c r="Q200" s="406"/>
      <c r="R200" s="406"/>
      <c r="S200" s="406"/>
      <c r="T200" s="406"/>
      <c r="U200" s="406"/>
      <c r="V200" s="406"/>
      <c r="W200" s="351"/>
      <c r="X200" s="351"/>
      <c r="Y200" s="351"/>
      <c r="Z200" s="351"/>
      <c r="AA200" s="351"/>
      <c r="AB200" s="351"/>
      <c r="AC200" s="351"/>
      <c r="AD200" s="351"/>
      <c r="AE200" s="351"/>
      <c r="AF200" s="351"/>
      <c r="AG200" s="351"/>
      <c r="AH200" s="351"/>
      <c r="AI200" s="351"/>
      <c r="AJ200" s="351"/>
      <c r="AK200" s="351"/>
      <c r="AL200"/>
      <c r="AM200"/>
      <c r="AN200"/>
      <c r="AO200"/>
      <c r="AP200"/>
      <c r="AQ200"/>
      <c r="AR200"/>
      <c r="AS200"/>
    </row>
    <row r="201" spans="1:45" s="9" customFormat="1" x14ac:dyDescent="0.3">
      <c r="A201" s="604"/>
      <c r="B201" s="305"/>
      <c r="C201" s="366"/>
      <c r="D201" s="367"/>
      <c r="E201" s="816"/>
      <c r="F201" s="817"/>
      <c r="G201" s="818"/>
      <c r="H201" s="406"/>
      <c r="I201" s="406"/>
      <c r="J201" s="406"/>
      <c r="K201" s="406"/>
      <c r="L201" s="406"/>
      <c r="M201" s="406"/>
      <c r="N201" s="406"/>
      <c r="O201" s="406"/>
      <c r="P201" s="406"/>
      <c r="Q201" s="406"/>
      <c r="R201" s="406"/>
      <c r="S201" s="406"/>
      <c r="T201" s="406"/>
      <c r="U201" s="406"/>
      <c r="V201" s="406"/>
      <c r="W201" s="351"/>
      <c r="X201" s="351"/>
      <c r="Y201" s="351"/>
      <c r="Z201" s="351"/>
      <c r="AA201" s="351"/>
      <c r="AB201" s="351"/>
      <c r="AC201" s="351"/>
      <c r="AD201" s="351"/>
      <c r="AE201" s="351"/>
      <c r="AF201" s="351"/>
      <c r="AG201" s="351"/>
      <c r="AH201" s="351"/>
      <c r="AI201" s="351"/>
      <c r="AJ201" s="351"/>
      <c r="AK201" s="351"/>
      <c r="AL201"/>
      <c r="AM201"/>
      <c r="AN201"/>
      <c r="AO201"/>
      <c r="AP201"/>
      <c r="AQ201"/>
      <c r="AR201"/>
      <c r="AS201"/>
    </row>
    <row r="202" spans="1:45" s="9" customFormat="1" x14ac:dyDescent="0.3">
      <c r="A202" s="603" t="s">
        <v>1551</v>
      </c>
      <c r="B202" s="305"/>
      <c r="C202" s="366"/>
      <c r="D202" s="367"/>
      <c r="E202" s="816"/>
      <c r="F202" s="817"/>
      <c r="G202" s="818"/>
      <c r="H202" s="406"/>
      <c r="I202" s="406"/>
      <c r="J202" s="406"/>
      <c r="K202" s="406"/>
      <c r="L202" s="406"/>
      <c r="M202" s="406"/>
      <c r="N202" s="406"/>
      <c r="O202" s="406"/>
      <c r="P202" s="406"/>
      <c r="Q202" s="406"/>
      <c r="R202" s="406"/>
      <c r="S202" s="406"/>
      <c r="T202" s="406"/>
      <c r="U202" s="406"/>
      <c r="V202" s="406"/>
      <c r="W202" s="351"/>
      <c r="X202" s="351"/>
      <c r="Y202" s="351"/>
      <c r="Z202" s="351"/>
      <c r="AA202" s="351"/>
      <c r="AB202" s="351"/>
      <c r="AC202" s="351"/>
      <c r="AD202" s="351"/>
      <c r="AE202" s="351"/>
      <c r="AF202" s="351"/>
      <c r="AG202" s="351"/>
      <c r="AH202" s="351"/>
      <c r="AI202" s="351"/>
      <c r="AJ202" s="351"/>
      <c r="AK202" s="351"/>
      <c r="AL202"/>
      <c r="AM202"/>
      <c r="AN202"/>
      <c r="AO202"/>
      <c r="AP202"/>
      <c r="AQ202"/>
      <c r="AR202"/>
      <c r="AS202"/>
    </row>
    <row r="203" spans="1:45" s="9" customFormat="1" x14ac:dyDescent="0.3">
      <c r="A203" s="604" t="s">
        <v>662</v>
      </c>
      <c r="B203" s="305" t="s">
        <v>668</v>
      </c>
      <c r="C203" s="366"/>
      <c r="D203" s="367"/>
      <c r="E203" s="821">
        <v>0.28709315352779441</v>
      </c>
      <c r="F203" s="817">
        <f>E203*1.77</f>
        <v>0.5081548817441961</v>
      </c>
      <c r="G203" s="822">
        <f>E203+F203</f>
        <v>0.79524803527199051</v>
      </c>
      <c r="H203" s="406"/>
      <c r="I203" s="406"/>
      <c r="J203" s="406"/>
      <c r="K203" s="406"/>
      <c r="L203" s="406"/>
      <c r="M203" s="406"/>
      <c r="N203" s="406"/>
      <c r="O203" s="406"/>
      <c r="P203" s="406"/>
      <c r="Q203" s="406"/>
      <c r="R203" s="406"/>
      <c r="S203" s="406"/>
      <c r="T203" s="406"/>
      <c r="U203" s="406"/>
      <c r="V203" s="406"/>
      <c r="W203" s="351"/>
      <c r="X203" s="351"/>
      <c r="Y203" s="351"/>
      <c r="Z203" s="351"/>
      <c r="AA203" s="351"/>
      <c r="AB203" s="351"/>
      <c r="AC203" s="351"/>
      <c r="AD203" s="351"/>
      <c r="AE203" s="351"/>
      <c r="AF203" s="351"/>
      <c r="AG203" s="351"/>
      <c r="AH203" s="351"/>
      <c r="AI203" s="351"/>
      <c r="AJ203" s="351"/>
      <c r="AK203" s="351"/>
      <c r="AL203"/>
      <c r="AM203"/>
      <c r="AN203"/>
      <c r="AO203"/>
      <c r="AP203"/>
      <c r="AQ203"/>
      <c r="AR203"/>
      <c r="AS203"/>
    </row>
    <row r="204" spans="1:45" s="9" customFormat="1" x14ac:dyDescent="0.3">
      <c r="A204" s="604"/>
      <c r="B204" s="305" t="s">
        <v>663</v>
      </c>
      <c r="C204" s="366"/>
      <c r="D204" s="367"/>
      <c r="E204" s="821">
        <v>7.5699712418803203E-2</v>
      </c>
      <c r="F204" s="817">
        <f>E204*1.77</f>
        <v>0.13398849098128168</v>
      </c>
      <c r="G204" s="822">
        <f>E204+F204</f>
        <v>0.20968820340008487</v>
      </c>
      <c r="H204" s="406"/>
      <c r="I204" s="406"/>
      <c r="J204" s="406"/>
      <c r="K204" s="406"/>
      <c r="L204" s="406"/>
      <c r="M204" s="406"/>
      <c r="N204" s="406"/>
      <c r="O204" s="406"/>
      <c r="P204" s="406"/>
      <c r="Q204" s="406"/>
      <c r="R204" s="406"/>
      <c r="S204" s="406"/>
      <c r="T204" s="406"/>
      <c r="U204" s="406"/>
      <c r="V204" s="406"/>
      <c r="W204" s="351"/>
      <c r="X204" s="351"/>
      <c r="Y204" s="351"/>
      <c r="Z204" s="351"/>
      <c r="AA204" s="351"/>
      <c r="AB204" s="351"/>
      <c r="AC204" s="351"/>
      <c r="AD204" s="351"/>
      <c r="AE204" s="351"/>
      <c r="AF204" s="351"/>
      <c r="AG204" s="351"/>
      <c r="AH204" s="351"/>
      <c r="AI204" s="351"/>
      <c r="AJ204" s="351"/>
      <c r="AK204" s="351"/>
      <c r="AL204"/>
      <c r="AM204"/>
      <c r="AN204"/>
      <c r="AO204"/>
      <c r="AP204"/>
      <c r="AQ204"/>
      <c r="AR204"/>
      <c r="AS204"/>
    </row>
    <row r="205" spans="1:45" s="9" customFormat="1" x14ac:dyDescent="0.3">
      <c r="A205" s="604"/>
      <c r="B205" s="305"/>
      <c r="C205" s="366"/>
      <c r="D205" s="367"/>
      <c r="E205" s="821"/>
      <c r="F205" s="817"/>
      <c r="G205" s="818"/>
      <c r="H205" s="406"/>
      <c r="I205" s="406"/>
      <c r="J205" s="406"/>
      <c r="K205" s="406"/>
      <c r="L205" s="406"/>
      <c r="M205" s="406"/>
      <c r="N205" s="406"/>
      <c r="O205" s="406"/>
      <c r="P205" s="406"/>
      <c r="Q205" s="406"/>
      <c r="R205" s="406"/>
      <c r="S205" s="406"/>
      <c r="T205" s="406"/>
      <c r="U205" s="406"/>
      <c r="V205" s="406"/>
      <c r="W205" s="351"/>
      <c r="X205" s="351"/>
      <c r="Y205" s="351"/>
      <c r="Z205" s="351"/>
      <c r="AA205" s="351"/>
      <c r="AB205" s="351"/>
      <c r="AC205" s="351"/>
      <c r="AD205" s="351"/>
      <c r="AE205" s="351"/>
      <c r="AF205" s="351"/>
      <c r="AG205" s="351"/>
      <c r="AH205" s="351"/>
      <c r="AI205" s="351"/>
      <c r="AJ205" s="351"/>
      <c r="AK205" s="351"/>
      <c r="AL205"/>
      <c r="AM205"/>
      <c r="AN205"/>
      <c r="AO205"/>
      <c r="AP205"/>
      <c r="AQ205"/>
      <c r="AR205"/>
      <c r="AS205"/>
    </row>
    <row r="206" spans="1:45" s="9" customFormat="1" x14ac:dyDescent="0.3">
      <c r="A206" s="604"/>
      <c r="B206" s="305" t="s">
        <v>667</v>
      </c>
      <c r="C206" s="366"/>
      <c r="D206" s="367"/>
      <c r="E206" s="821"/>
      <c r="F206" s="817"/>
      <c r="G206" s="818"/>
      <c r="H206" s="406"/>
      <c r="I206" s="406"/>
      <c r="J206" s="406"/>
      <c r="K206" s="406"/>
      <c r="L206" s="406"/>
      <c r="M206" s="406"/>
      <c r="N206" s="406"/>
      <c r="O206" s="406"/>
      <c r="P206" s="406"/>
      <c r="Q206" s="406"/>
      <c r="R206" s="406"/>
      <c r="S206" s="406"/>
      <c r="T206" s="406"/>
      <c r="U206" s="406"/>
      <c r="V206" s="406"/>
      <c r="W206" s="351"/>
      <c r="X206" s="351"/>
      <c r="Y206" s="351"/>
      <c r="Z206" s="351"/>
      <c r="AA206" s="351"/>
      <c r="AB206" s="351"/>
      <c r="AC206" s="351"/>
      <c r="AD206" s="351"/>
      <c r="AE206" s="351"/>
      <c r="AF206" s="351"/>
      <c r="AG206" s="351"/>
      <c r="AH206" s="351"/>
      <c r="AI206" s="351"/>
      <c r="AJ206" s="351"/>
      <c r="AK206" s="351"/>
      <c r="AL206"/>
      <c r="AM206"/>
      <c r="AN206"/>
      <c r="AO206"/>
      <c r="AP206"/>
      <c r="AQ206"/>
      <c r="AR206"/>
      <c r="AS206"/>
    </row>
    <row r="207" spans="1:45" s="9" customFormat="1" x14ac:dyDescent="0.3">
      <c r="A207" s="604" t="s">
        <v>664</v>
      </c>
      <c r="B207" s="305" t="s">
        <v>665</v>
      </c>
      <c r="C207" s="366"/>
      <c r="D207" s="367"/>
      <c r="E207" s="821">
        <v>0.86127946058338367</v>
      </c>
      <c r="F207" s="817">
        <f t="shared" ref="F207:F209" si="16">E207*1.77</f>
        <v>1.5244646452325892</v>
      </c>
      <c r="G207" s="822">
        <f t="shared" ref="G207:G212" si="17">E207+F207</f>
        <v>2.3857441058159727</v>
      </c>
      <c r="H207" s="406"/>
      <c r="I207" s="406"/>
      <c r="J207" s="406"/>
      <c r="K207" s="406"/>
      <c r="L207" s="406"/>
      <c r="M207" s="406"/>
      <c r="N207" s="406"/>
      <c r="O207" s="406"/>
      <c r="P207" s="406"/>
      <c r="Q207" s="406"/>
      <c r="R207" s="406"/>
      <c r="S207" s="406"/>
      <c r="T207" s="406"/>
      <c r="U207" s="406"/>
      <c r="V207" s="406"/>
      <c r="W207" s="351"/>
      <c r="X207" s="351"/>
      <c r="Y207" s="351"/>
      <c r="Z207" s="351"/>
      <c r="AA207" s="351"/>
      <c r="AB207" s="351"/>
      <c r="AC207" s="351"/>
      <c r="AD207" s="351"/>
      <c r="AE207" s="351"/>
      <c r="AF207" s="351"/>
      <c r="AG207" s="351"/>
      <c r="AH207" s="351"/>
      <c r="AI207" s="351"/>
      <c r="AJ207" s="351"/>
      <c r="AK207" s="351"/>
      <c r="AL207"/>
      <c r="AM207"/>
      <c r="AN207"/>
      <c r="AO207"/>
      <c r="AP207"/>
      <c r="AQ207"/>
      <c r="AR207"/>
      <c r="AS207"/>
    </row>
    <row r="208" spans="1:45" s="9" customFormat="1" x14ac:dyDescent="0.3">
      <c r="A208" s="604"/>
      <c r="B208" s="305" t="s">
        <v>666</v>
      </c>
      <c r="C208" s="366"/>
      <c r="D208" s="367"/>
      <c r="E208" s="821">
        <v>0.28709315352779441</v>
      </c>
      <c r="F208" s="817">
        <f t="shared" si="16"/>
        <v>0.5081548817441961</v>
      </c>
      <c r="G208" s="822">
        <f t="shared" si="17"/>
        <v>0.79524803527199051</v>
      </c>
      <c r="H208" s="406"/>
      <c r="I208" s="406"/>
      <c r="J208" s="406"/>
      <c r="K208" s="406"/>
      <c r="L208" s="406"/>
      <c r="M208" s="406"/>
      <c r="N208" s="406"/>
      <c r="O208" s="406"/>
      <c r="P208" s="406"/>
      <c r="Q208" s="406"/>
      <c r="R208" s="406"/>
      <c r="S208" s="406"/>
      <c r="T208" s="406"/>
      <c r="U208" s="406"/>
      <c r="V208" s="406"/>
      <c r="W208" s="351"/>
      <c r="X208" s="351"/>
      <c r="Y208" s="351"/>
      <c r="Z208" s="351"/>
      <c r="AA208" s="351"/>
      <c r="AB208" s="351"/>
      <c r="AC208" s="351"/>
      <c r="AD208" s="351"/>
      <c r="AE208" s="351"/>
      <c r="AF208" s="351"/>
      <c r="AG208" s="351"/>
      <c r="AH208" s="351"/>
      <c r="AI208" s="351"/>
      <c r="AJ208" s="351"/>
      <c r="AK208" s="351"/>
      <c r="AL208"/>
      <c r="AM208"/>
      <c r="AN208"/>
      <c r="AO208"/>
      <c r="AP208"/>
      <c r="AQ208"/>
      <c r="AR208"/>
      <c r="AS208"/>
    </row>
    <row r="209" spans="1:45" s="9" customFormat="1" x14ac:dyDescent="0.3">
      <c r="A209" s="604"/>
      <c r="B209" s="305" t="s">
        <v>663</v>
      </c>
      <c r="C209" s="366"/>
      <c r="D209" s="367"/>
      <c r="E209" s="821">
        <v>2.5233259447363966E-2</v>
      </c>
      <c r="F209" s="817">
        <f t="shared" si="16"/>
        <v>4.4662869221834219E-2</v>
      </c>
      <c r="G209" s="822">
        <f t="shared" si="17"/>
        <v>6.9896128669198185E-2</v>
      </c>
      <c r="H209" s="406"/>
      <c r="I209" s="406"/>
      <c r="J209" s="406"/>
      <c r="K209" s="406"/>
      <c r="L209" s="406"/>
      <c r="M209" s="406"/>
      <c r="N209" s="406"/>
      <c r="O209" s="406"/>
      <c r="P209" s="406"/>
      <c r="Q209" s="406"/>
      <c r="R209" s="406"/>
      <c r="S209" s="406"/>
      <c r="T209" s="406"/>
      <c r="U209" s="406"/>
      <c r="V209" s="406"/>
      <c r="W209" s="351"/>
      <c r="X209" s="351"/>
      <c r="Y209" s="351"/>
      <c r="Z209" s="351"/>
      <c r="AA209" s="351"/>
      <c r="AB209" s="351"/>
      <c r="AC209" s="351"/>
      <c r="AD209" s="351"/>
      <c r="AE209" s="351"/>
      <c r="AF209" s="351"/>
      <c r="AG209" s="351"/>
      <c r="AH209" s="351"/>
      <c r="AI209" s="351"/>
      <c r="AJ209" s="351"/>
      <c r="AK209" s="351"/>
      <c r="AL209"/>
      <c r="AM209"/>
      <c r="AN209"/>
      <c r="AO209"/>
      <c r="AP209"/>
      <c r="AQ209"/>
      <c r="AR209"/>
      <c r="AS209"/>
    </row>
    <row r="210" spans="1:45" s="9" customFormat="1" x14ac:dyDescent="0.3">
      <c r="A210" s="604"/>
      <c r="B210" s="305"/>
      <c r="C210" s="366"/>
      <c r="D210" s="367"/>
      <c r="E210" s="821"/>
      <c r="F210" s="817"/>
      <c r="G210" s="822"/>
      <c r="H210" s="406"/>
      <c r="I210" s="406"/>
      <c r="J210" s="406"/>
      <c r="K210" s="406"/>
      <c r="L210" s="406"/>
      <c r="M210" s="406"/>
      <c r="N210" s="406"/>
      <c r="O210" s="406"/>
      <c r="P210" s="406"/>
      <c r="Q210" s="406"/>
      <c r="R210" s="406"/>
      <c r="S210" s="406"/>
      <c r="T210" s="406"/>
      <c r="U210" s="406"/>
      <c r="V210" s="406"/>
      <c r="W210" s="351"/>
      <c r="X210" s="351"/>
      <c r="Y210" s="351"/>
      <c r="Z210" s="351"/>
      <c r="AA210" s="351"/>
      <c r="AB210" s="351"/>
      <c r="AC210" s="351"/>
      <c r="AD210" s="351"/>
      <c r="AE210" s="351"/>
      <c r="AF210" s="351"/>
      <c r="AG210" s="351"/>
      <c r="AH210" s="351"/>
      <c r="AI210" s="351"/>
      <c r="AJ210" s="351"/>
      <c r="AK210" s="351"/>
      <c r="AL210"/>
      <c r="AM210"/>
      <c r="AN210"/>
      <c r="AO210"/>
      <c r="AP210"/>
      <c r="AQ210"/>
      <c r="AR210"/>
      <c r="AS210"/>
    </row>
    <row r="211" spans="1:45" s="11" customFormat="1" x14ac:dyDescent="0.3">
      <c r="A211" s="604" t="s">
        <v>1133</v>
      </c>
      <c r="B211" s="305" t="s">
        <v>1134</v>
      </c>
      <c r="C211" s="366"/>
      <c r="D211" s="367"/>
      <c r="E211" s="821">
        <v>0.42850137657600007</v>
      </c>
      <c r="F211" s="817">
        <f t="shared" ref="F211:F212" si="18">E211*1.77</f>
        <v>0.75844743653952018</v>
      </c>
      <c r="G211" s="822">
        <f t="shared" si="17"/>
        <v>1.1869488131155204</v>
      </c>
      <c r="H211" s="406"/>
      <c r="I211" s="406"/>
      <c r="J211" s="406"/>
      <c r="K211" s="406"/>
      <c r="L211" s="406"/>
      <c r="M211" s="406"/>
      <c r="N211" s="406"/>
      <c r="O211" s="406"/>
      <c r="P211" s="406"/>
      <c r="Q211" s="406"/>
      <c r="R211" s="406"/>
      <c r="S211" s="406"/>
      <c r="T211" s="406"/>
      <c r="U211" s="406"/>
      <c r="V211" s="406"/>
      <c r="W211" s="351"/>
      <c r="X211" s="351"/>
      <c r="Y211" s="351"/>
      <c r="Z211" s="351"/>
      <c r="AA211" s="351"/>
      <c r="AB211" s="351"/>
      <c r="AC211" s="351"/>
      <c r="AD211" s="351"/>
      <c r="AE211" s="351"/>
      <c r="AF211" s="351"/>
      <c r="AG211" s="351"/>
      <c r="AH211" s="351"/>
      <c r="AI211" s="351"/>
      <c r="AJ211" s="351"/>
      <c r="AK211" s="351"/>
      <c r="AL211"/>
      <c r="AM211"/>
      <c r="AN211"/>
      <c r="AO211"/>
      <c r="AP211"/>
      <c r="AQ211"/>
      <c r="AR211"/>
      <c r="AS211"/>
    </row>
    <row r="212" spans="1:45" s="11" customFormat="1" x14ac:dyDescent="0.3">
      <c r="A212" s="604"/>
      <c r="B212" s="305" t="s">
        <v>663</v>
      </c>
      <c r="C212" s="366"/>
      <c r="D212" s="367"/>
      <c r="E212" s="821">
        <v>2.5232671872000002E-2</v>
      </c>
      <c r="F212" s="817">
        <f t="shared" si="18"/>
        <v>4.4661829213440002E-2</v>
      </c>
      <c r="G212" s="822">
        <f t="shared" si="17"/>
        <v>6.989450108544E-2</v>
      </c>
      <c r="H212" s="406"/>
      <c r="I212" s="406"/>
      <c r="J212" s="406"/>
      <c r="K212" s="406"/>
      <c r="L212" s="406"/>
      <c r="M212" s="406"/>
      <c r="N212" s="406"/>
      <c r="O212" s="406"/>
      <c r="P212" s="406"/>
      <c r="Q212" s="406"/>
      <c r="R212" s="406"/>
      <c r="S212" s="406"/>
      <c r="T212" s="406"/>
      <c r="U212" s="406"/>
      <c r="V212" s="406"/>
      <c r="W212" s="351"/>
      <c r="X212" s="351"/>
      <c r="Y212" s="351"/>
      <c r="Z212" s="351"/>
      <c r="AA212" s="351"/>
      <c r="AB212" s="351"/>
      <c r="AC212" s="351"/>
      <c r="AD212" s="351"/>
      <c r="AE212" s="351"/>
      <c r="AF212" s="351"/>
      <c r="AG212" s="351"/>
      <c r="AH212" s="351"/>
      <c r="AI212" s="351"/>
      <c r="AJ212" s="351"/>
      <c r="AK212" s="351"/>
      <c r="AL212"/>
      <c r="AM212"/>
      <c r="AN212"/>
      <c r="AO212"/>
      <c r="AP212"/>
      <c r="AQ212"/>
      <c r="AR212"/>
      <c r="AS212"/>
    </row>
    <row r="213" spans="1:45" s="11" customFormat="1" x14ac:dyDescent="0.3">
      <c r="A213" s="604"/>
      <c r="B213" s="305"/>
      <c r="C213" s="366"/>
      <c r="D213" s="367"/>
      <c r="E213" s="816"/>
      <c r="F213" s="817"/>
      <c r="G213" s="822"/>
      <c r="H213" s="406"/>
      <c r="I213" s="406"/>
      <c r="J213" s="406"/>
      <c r="K213" s="406"/>
      <c r="L213" s="406"/>
      <c r="M213" s="406"/>
      <c r="N213" s="406"/>
      <c r="O213" s="406"/>
      <c r="P213" s="406"/>
      <c r="Q213" s="406"/>
      <c r="R213" s="406"/>
      <c r="S213" s="406"/>
      <c r="T213" s="406"/>
      <c r="U213" s="406"/>
      <c r="V213" s="406"/>
      <c r="W213" s="351"/>
      <c r="X213" s="351"/>
      <c r="Y213" s="351"/>
      <c r="Z213" s="351"/>
      <c r="AA213" s="351"/>
      <c r="AB213" s="351"/>
      <c r="AC213" s="351"/>
      <c r="AD213" s="351"/>
      <c r="AE213" s="351"/>
      <c r="AF213" s="351"/>
      <c r="AG213" s="351"/>
      <c r="AH213" s="351"/>
      <c r="AI213" s="351"/>
      <c r="AJ213" s="351"/>
      <c r="AK213" s="351"/>
      <c r="AL213"/>
      <c r="AM213"/>
      <c r="AN213"/>
      <c r="AO213"/>
      <c r="AP213"/>
      <c r="AQ213"/>
      <c r="AR213"/>
      <c r="AS213"/>
    </row>
    <row r="214" spans="1:45" s="9" customFormat="1" x14ac:dyDescent="0.3">
      <c r="A214" s="604" t="s">
        <v>1205</v>
      </c>
      <c r="B214" s="305"/>
      <c r="C214" s="366"/>
      <c r="D214" s="367"/>
      <c r="E214" s="816"/>
      <c r="F214" s="817"/>
      <c r="G214" s="818"/>
      <c r="H214" s="406"/>
      <c r="I214" s="406"/>
      <c r="J214" s="406"/>
      <c r="K214" s="406"/>
      <c r="L214" s="406"/>
      <c r="M214" s="406"/>
      <c r="N214" s="406"/>
      <c r="O214" s="406"/>
      <c r="P214" s="406"/>
      <c r="Q214" s="406"/>
      <c r="R214" s="406"/>
      <c r="S214" s="406"/>
      <c r="T214" s="406"/>
      <c r="U214" s="406"/>
      <c r="V214" s="406"/>
      <c r="W214" s="351"/>
      <c r="X214" s="351"/>
      <c r="Y214" s="351"/>
      <c r="Z214" s="351"/>
      <c r="AA214" s="351"/>
      <c r="AB214" s="351"/>
      <c r="AC214" s="351"/>
      <c r="AD214" s="351"/>
      <c r="AE214" s="351"/>
      <c r="AF214" s="351"/>
      <c r="AG214" s="351"/>
      <c r="AH214" s="351"/>
      <c r="AI214" s="351"/>
      <c r="AJ214" s="351"/>
      <c r="AK214" s="351"/>
      <c r="AL214"/>
      <c r="AM214"/>
      <c r="AN214"/>
      <c r="AO214"/>
      <c r="AP214"/>
      <c r="AQ214"/>
      <c r="AR214"/>
      <c r="AS214"/>
    </row>
    <row r="215" spans="1:45" s="9" customFormat="1" x14ac:dyDescent="0.3">
      <c r="A215" s="604" t="s">
        <v>1206</v>
      </c>
      <c r="B215" s="305"/>
      <c r="C215" s="366"/>
      <c r="D215" s="367"/>
      <c r="E215" s="816">
        <v>366.38135452799997</v>
      </c>
      <c r="F215" s="817">
        <f>E215*1.77</f>
        <v>648.49499751455994</v>
      </c>
      <c r="G215" s="818">
        <f t="shared" ref="G215" si="19">ROUND(E215+F215,0)</f>
        <v>1015</v>
      </c>
      <c r="H215" s="406"/>
      <c r="I215" s="406"/>
      <c r="J215" s="406"/>
      <c r="K215" s="406"/>
      <c r="L215" s="406"/>
      <c r="M215" s="406"/>
      <c r="N215" s="406"/>
      <c r="O215" s="406"/>
      <c r="P215" s="406"/>
      <c r="Q215" s="406"/>
      <c r="R215" s="406"/>
      <c r="S215" s="406"/>
      <c r="T215" s="406"/>
      <c r="U215" s="406"/>
      <c r="V215" s="406"/>
      <c r="W215" s="351"/>
      <c r="X215" s="351"/>
      <c r="Y215" s="351"/>
      <c r="Z215" s="351"/>
      <c r="AA215" s="351"/>
      <c r="AB215" s="351"/>
      <c r="AC215" s="351"/>
      <c r="AD215" s="351"/>
      <c r="AE215" s="351"/>
      <c r="AF215" s="351"/>
      <c r="AG215" s="351"/>
      <c r="AH215" s="351"/>
      <c r="AI215" s="351"/>
      <c r="AJ215" s="351"/>
      <c r="AK215" s="351"/>
      <c r="AL215"/>
      <c r="AM215"/>
      <c r="AN215"/>
      <c r="AO215"/>
      <c r="AP215"/>
      <c r="AQ215"/>
      <c r="AR215"/>
      <c r="AS215"/>
    </row>
    <row r="216" spans="1:45" s="9" customFormat="1" x14ac:dyDescent="0.3">
      <c r="A216" s="604"/>
      <c r="B216" s="305"/>
      <c r="C216" s="366"/>
      <c r="D216" s="367"/>
      <c r="E216" s="816"/>
      <c r="F216" s="817"/>
      <c r="G216" s="818"/>
      <c r="H216" s="406"/>
      <c r="I216" s="406"/>
      <c r="J216" s="406"/>
      <c r="K216" s="406"/>
      <c r="L216" s="406"/>
      <c r="M216" s="406"/>
      <c r="N216" s="406"/>
      <c r="O216" s="406"/>
      <c r="P216" s="406"/>
      <c r="Q216" s="406"/>
      <c r="R216" s="406"/>
      <c r="S216" s="406"/>
      <c r="T216" s="406"/>
      <c r="U216" s="406"/>
      <c r="V216" s="406"/>
      <c r="W216" s="351"/>
      <c r="X216" s="351"/>
      <c r="Y216" s="351"/>
      <c r="Z216" s="351"/>
      <c r="AA216" s="351"/>
      <c r="AB216" s="351"/>
      <c r="AC216" s="351"/>
      <c r="AD216" s="351"/>
      <c r="AE216" s="351"/>
      <c r="AF216" s="351"/>
      <c r="AG216" s="351"/>
      <c r="AH216" s="351"/>
      <c r="AI216" s="351"/>
      <c r="AJ216" s="351"/>
      <c r="AK216" s="351"/>
      <c r="AL216"/>
      <c r="AM216"/>
      <c r="AN216"/>
      <c r="AO216"/>
      <c r="AP216"/>
      <c r="AQ216"/>
      <c r="AR216"/>
      <c r="AS216"/>
    </row>
    <row r="217" spans="1:45" s="9" customFormat="1" x14ac:dyDescent="0.3">
      <c r="A217" s="605" t="s">
        <v>1204</v>
      </c>
      <c r="B217" s="403" t="s">
        <v>1333</v>
      </c>
      <c r="C217" s="404"/>
      <c r="D217" s="405"/>
      <c r="E217" s="823" t="s">
        <v>1427</v>
      </c>
      <c r="F217" s="824">
        <v>0</v>
      </c>
      <c r="G217" s="789" t="s">
        <v>1427</v>
      </c>
      <c r="H217" s="406"/>
      <c r="I217" s="406"/>
      <c r="J217" s="406"/>
      <c r="K217" s="406"/>
      <c r="L217" s="406"/>
      <c r="M217" s="406"/>
      <c r="N217" s="406"/>
      <c r="O217" s="406"/>
      <c r="P217" s="406"/>
      <c r="Q217" s="406"/>
      <c r="R217" s="406"/>
      <c r="S217" s="406"/>
      <c r="T217" s="406"/>
      <c r="U217" s="406"/>
      <c r="V217" s="406"/>
      <c r="W217" s="351"/>
      <c r="X217" s="351"/>
      <c r="Y217" s="351"/>
      <c r="Z217" s="351"/>
      <c r="AA217" s="351"/>
      <c r="AB217" s="351"/>
      <c r="AC217" s="351"/>
      <c r="AD217" s="351"/>
      <c r="AE217" s="351"/>
      <c r="AF217" s="351"/>
      <c r="AG217" s="351"/>
      <c r="AH217" s="351"/>
      <c r="AI217" s="351"/>
      <c r="AJ217" s="351"/>
      <c r="AK217" s="351"/>
      <c r="AL217"/>
      <c r="AM217"/>
      <c r="AN217"/>
      <c r="AO217"/>
      <c r="AP217"/>
      <c r="AQ217"/>
      <c r="AR217"/>
      <c r="AS217"/>
    </row>
    <row r="218" spans="1:45" s="9" customFormat="1" x14ac:dyDescent="0.3">
      <c r="A218" s="604"/>
      <c r="B218" s="305"/>
      <c r="C218" s="366"/>
      <c r="D218" s="367"/>
      <c r="E218" s="825"/>
      <c r="F218" s="817"/>
      <c r="G218" s="818"/>
      <c r="H218" s="406"/>
      <c r="I218" s="406"/>
      <c r="J218" s="406"/>
      <c r="K218" s="406"/>
      <c r="L218" s="406"/>
      <c r="M218" s="406"/>
      <c r="N218" s="406"/>
      <c r="O218" s="406"/>
      <c r="P218" s="406"/>
      <c r="Q218" s="406"/>
      <c r="R218" s="406"/>
      <c r="S218" s="406"/>
      <c r="T218" s="406"/>
      <c r="U218" s="406"/>
      <c r="V218" s="406"/>
      <c r="W218" s="351"/>
      <c r="X218" s="351"/>
      <c r="Y218" s="351"/>
      <c r="Z218" s="351"/>
      <c r="AA218" s="351"/>
      <c r="AB218" s="351"/>
      <c r="AC218" s="351"/>
      <c r="AD218" s="351"/>
      <c r="AE218" s="351"/>
      <c r="AF218" s="351"/>
      <c r="AG218" s="351"/>
      <c r="AH218" s="351"/>
      <c r="AI218" s="351"/>
      <c r="AJ218" s="351"/>
      <c r="AK218" s="351"/>
      <c r="AL218"/>
      <c r="AM218"/>
      <c r="AN218"/>
      <c r="AO218"/>
      <c r="AP218"/>
      <c r="AQ218"/>
      <c r="AR218"/>
      <c r="AS218"/>
    </row>
    <row r="219" spans="1:45" s="9" customFormat="1" x14ac:dyDescent="0.3">
      <c r="A219" s="604"/>
      <c r="B219" s="305"/>
      <c r="C219" s="366"/>
      <c r="D219" s="367"/>
      <c r="E219" s="825"/>
      <c r="F219" s="817"/>
      <c r="G219" s="818"/>
      <c r="H219" s="406"/>
      <c r="I219" s="406"/>
      <c r="J219" s="406"/>
      <c r="K219" s="406"/>
      <c r="L219" s="406"/>
      <c r="M219" s="406"/>
      <c r="N219" s="406"/>
      <c r="O219" s="406"/>
      <c r="P219" s="406"/>
      <c r="Q219" s="406"/>
      <c r="R219" s="406"/>
      <c r="S219" s="406"/>
      <c r="T219" s="406"/>
      <c r="U219" s="406"/>
      <c r="V219" s="406"/>
      <c r="W219" s="351"/>
      <c r="X219" s="351"/>
      <c r="Y219" s="351"/>
      <c r="Z219" s="351"/>
      <c r="AA219" s="351"/>
      <c r="AB219" s="351"/>
      <c r="AC219" s="351"/>
      <c r="AD219" s="351"/>
      <c r="AE219" s="351"/>
      <c r="AF219" s="351"/>
      <c r="AG219" s="351"/>
      <c r="AH219" s="351"/>
      <c r="AI219" s="351"/>
      <c r="AJ219" s="351"/>
      <c r="AK219" s="351"/>
      <c r="AL219"/>
      <c r="AM219"/>
      <c r="AN219"/>
      <c r="AO219"/>
      <c r="AP219"/>
      <c r="AQ219"/>
      <c r="AR219"/>
      <c r="AS219"/>
    </row>
    <row r="220" spans="1:45" s="9" customFormat="1" x14ac:dyDescent="0.3">
      <c r="A220" s="603" t="s">
        <v>1552</v>
      </c>
      <c r="B220" s="305"/>
      <c r="C220" s="366"/>
      <c r="D220" s="367"/>
      <c r="E220" s="825"/>
      <c r="F220" s="817"/>
      <c r="G220" s="818"/>
      <c r="H220" s="406"/>
      <c r="I220" s="406"/>
      <c r="J220" s="406"/>
      <c r="K220" s="406"/>
      <c r="L220" s="406"/>
      <c r="M220" s="406"/>
      <c r="N220" s="406"/>
      <c r="O220" s="406"/>
      <c r="P220" s="406"/>
      <c r="Q220" s="406"/>
      <c r="R220" s="406"/>
      <c r="S220" s="406"/>
      <c r="T220" s="406"/>
      <c r="U220" s="406"/>
      <c r="V220" s="406"/>
      <c r="W220" s="351"/>
      <c r="X220" s="351"/>
      <c r="Y220" s="351"/>
      <c r="Z220" s="351"/>
      <c r="AA220" s="351"/>
      <c r="AB220" s="351"/>
      <c r="AC220" s="351"/>
      <c r="AD220" s="351"/>
      <c r="AE220" s="351"/>
      <c r="AF220" s="351"/>
      <c r="AG220" s="351"/>
      <c r="AH220" s="351"/>
      <c r="AI220" s="351"/>
      <c r="AJ220" s="351"/>
      <c r="AK220" s="351"/>
      <c r="AL220"/>
      <c r="AM220"/>
      <c r="AN220"/>
      <c r="AO220"/>
      <c r="AP220"/>
      <c r="AQ220"/>
      <c r="AR220"/>
      <c r="AS220"/>
    </row>
    <row r="221" spans="1:45" x14ac:dyDescent="0.3">
      <c r="A221" s="604" t="s">
        <v>429</v>
      </c>
      <c r="B221" s="305"/>
      <c r="C221" s="366"/>
      <c r="D221" s="367"/>
      <c r="E221" s="825"/>
      <c r="F221" s="817"/>
      <c r="G221" s="818"/>
    </row>
    <row r="222" spans="1:45" x14ac:dyDescent="0.3">
      <c r="A222" s="604" t="s">
        <v>430</v>
      </c>
      <c r="B222" s="305"/>
      <c r="C222" s="366"/>
      <c r="D222" s="367"/>
      <c r="E222" s="825"/>
      <c r="F222" s="817"/>
      <c r="G222" s="818"/>
    </row>
    <row r="223" spans="1:45" ht="16.2" x14ac:dyDescent="0.35">
      <c r="A223" s="790" t="s">
        <v>431</v>
      </c>
      <c r="B223" s="305" t="s">
        <v>690</v>
      </c>
      <c r="C223" s="366"/>
      <c r="D223" s="367"/>
      <c r="E223" s="825"/>
      <c r="F223" s="817"/>
      <c r="G223" s="818"/>
    </row>
    <row r="224" spans="1:45" x14ac:dyDescent="0.3">
      <c r="A224" s="604" t="s">
        <v>432</v>
      </c>
      <c r="B224" s="305"/>
      <c r="C224" s="366"/>
      <c r="D224" s="367"/>
      <c r="E224" s="826">
        <v>120.73862399999999</v>
      </c>
      <c r="F224" s="817">
        <f>E224*1.5</f>
        <v>181.107936</v>
      </c>
      <c r="G224" s="818">
        <f t="shared" ref="G224:G225" si="20">ROUND(E224+F224,0)</f>
        <v>302</v>
      </c>
    </row>
    <row r="225" spans="1:7" x14ac:dyDescent="0.3">
      <c r="A225" s="604" t="s">
        <v>433</v>
      </c>
      <c r="B225" s="305"/>
      <c r="C225" s="366"/>
      <c r="D225" s="367"/>
      <c r="E225" s="826">
        <v>29.665479916799995</v>
      </c>
      <c r="F225" s="817">
        <f>E225*1.5</f>
        <v>44.498219875199993</v>
      </c>
      <c r="G225" s="818">
        <f t="shared" si="20"/>
        <v>74</v>
      </c>
    </row>
    <row r="226" spans="1:7" x14ac:dyDescent="0.3">
      <c r="A226" s="604"/>
      <c r="B226" s="305"/>
      <c r="C226" s="366"/>
      <c r="D226" s="367"/>
      <c r="E226" s="826"/>
      <c r="F226" s="817"/>
      <c r="G226" s="818"/>
    </row>
    <row r="227" spans="1:7" x14ac:dyDescent="0.3">
      <c r="A227" s="604" t="s">
        <v>434</v>
      </c>
      <c r="B227" s="791" t="s">
        <v>691</v>
      </c>
      <c r="C227" s="813"/>
      <c r="D227" s="367"/>
      <c r="E227" s="826">
        <v>675.7137092160001</v>
      </c>
      <c r="F227" s="817">
        <f>E227*1.5</f>
        <v>1013.5705638240001</v>
      </c>
      <c r="G227" s="818">
        <f t="shared" ref="G227" si="21">ROUND(E227+F227,0)</f>
        <v>1689</v>
      </c>
    </row>
    <row r="228" spans="1:7" x14ac:dyDescent="0.3">
      <c r="A228" s="604"/>
      <c r="B228" s="305"/>
      <c r="C228" s="366"/>
      <c r="D228" s="367"/>
      <c r="E228" s="826"/>
      <c r="F228" s="817"/>
      <c r="G228" s="818"/>
    </row>
    <row r="229" spans="1:7" x14ac:dyDescent="0.3">
      <c r="A229" s="792" t="s">
        <v>435</v>
      </c>
      <c r="B229" s="305"/>
      <c r="C229" s="366"/>
      <c r="D229" s="367"/>
      <c r="E229" s="826"/>
      <c r="F229" s="817"/>
      <c r="G229" s="818"/>
    </row>
    <row r="230" spans="1:7" x14ac:dyDescent="0.3">
      <c r="A230" s="604" t="s">
        <v>432</v>
      </c>
      <c r="B230" s="305"/>
      <c r="C230" s="366"/>
      <c r="D230" s="367"/>
      <c r="E230" s="826">
        <v>67.900987365119988</v>
      </c>
      <c r="F230" s="817">
        <f>E230*1.5</f>
        <v>101.85148104767998</v>
      </c>
      <c r="G230" s="818">
        <f t="shared" ref="G230:G231" si="22">ROUND(E230+F230,0)</f>
        <v>170</v>
      </c>
    </row>
    <row r="231" spans="1:7" x14ac:dyDescent="0.3">
      <c r="A231" s="604" t="s">
        <v>433</v>
      </c>
      <c r="B231" s="305"/>
      <c r="C231" s="366"/>
      <c r="D231" s="367"/>
      <c r="E231" s="816">
        <v>107.45496058752001</v>
      </c>
      <c r="F231" s="817">
        <f>E231*1.5</f>
        <v>161.18244088128</v>
      </c>
      <c r="G231" s="818">
        <f t="shared" si="22"/>
        <v>269</v>
      </c>
    </row>
    <row r="232" spans="1:7" x14ac:dyDescent="0.3">
      <c r="A232" s="604"/>
      <c r="B232" s="305"/>
      <c r="C232" s="366"/>
      <c r="D232" s="367"/>
      <c r="E232" s="816"/>
      <c r="F232" s="817"/>
      <c r="G232" s="818"/>
    </row>
    <row r="233" spans="1:7" x14ac:dyDescent="0.3">
      <c r="A233" s="792" t="s">
        <v>436</v>
      </c>
      <c r="B233" s="305"/>
      <c r="C233" s="366"/>
      <c r="D233" s="367"/>
      <c r="E233" s="816"/>
      <c r="F233" s="817"/>
      <c r="G233" s="818"/>
    </row>
    <row r="234" spans="1:7" x14ac:dyDescent="0.3">
      <c r="A234" s="604" t="s">
        <v>437</v>
      </c>
      <c r="B234" s="305"/>
      <c r="C234" s="366"/>
      <c r="D234" s="367"/>
      <c r="E234" s="816">
        <v>52.079398076160004</v>
      </c>
      <c r="F234" s="817">
        <f>E234*1.5</f>
        <v>78.119097114240006</v>
      </c>
      <c r="G234" s="818">
        <f t="shared" ref="G234:G235" si="23">ROUND(E234+F234,0)</f>
        <v>130</v>
      </c>
    </row>
    <row r="235" spans="1:7" x14ac:dyDescent="0.3">
      <c r="A235" s="604" t="s">
        <v>433</v>
      </c>
      <c r="B235" s="305"/>
      <c r="C235" s="366"/>
      <c r="D235" s="367"/>
      <c r="E235" s="816">
        <v>107.45496058752001</v>
      </c>
      <c r="F235" s="817">
        <f>E235*1.5</f>
        <v>161.18244088128</v>
      </c>
      <c r="G235" s="818">
        <f t="shared" si="23"/>
        <v>269</v>
      </c>
    </row>
    <row r="236" spans="1:7" x14ac:dyDescent="0.3">
      <c r="A236" s="604"/>
      <c r="B236" s="305"/>
      <c r="C236" s="366"/>
      <c r="D236" s="367"/>
      <c r="E236" s="816"/>
      <c r="F236" s="817"/>
      <c r="G236" s="818"/>
    </row>
    <row r="237" spans="1:7" ht="16.2" x14ac:dyDescent="0.35">
      <c r="A237" s="790" t="s">
        <v>438</v>
      </c>
      <c r="B237" s="305" t="s">
        <v>690</v>
      </c>
      <c r="C237" s="366"/>
      <c r="D237" s="367"/>
      <c r="E237" s="816"/>
      <c r="F237" s="817"/>
      <c r="G237" s="818"/>
    </row>
    <row r="238" spans="1:7" x14ac:dyDescent="0.3">
      <c r="A238" s="604" t="s">
        <v>432</v>
      </c>
      <c r="B238" s="305"/>
      <c r="C238" s="366"/>
      <c r="D238" s="367"/>
      <c r="E238" s="816">
        <v>90.553967999999998</v>
      </c>
      <c r="F238" s="817">
        <f>E238*1.5</f>
        <v>135.830952</v>
      </c>
      <c r="G238" s="818">
        <f t="shared" ref="G238:G239" si="24">ROUND(E238+F238,0)</f>
        <v>226</v>
      </c>
    </row>
    <row r="239" spans="1:7" x14ac:dyDescent="0.3">
      <c r="A239" s="604" t="s">
        <v>433</v>
      </c>
      <c r="B239" s="305"/>
      <c r="C239" s="366"/>
      <c r="D239" s="367"/>
      <c r="E239" s="816">
        <v>29.665479916799995</v>
      </c>
      <c r="F239" s="817">
        <f>E239*1.5</f>
        <v>44.498219875199993</v>
      </c>
      <c r="G239" s="818">
        <f t="shared" si="24"/>
        <v>74</v>
      </c>
    </row>
    <row r="240" spans="1:7" x14ac:dyDescent="0.3">
      <c r="A240" s="604"/>
      <c r="B240" s="305"/>
      <c r="C240" s="366"/>
      <c r="D240" s="367"/>
      <c r="E240" s="816"/>
      <c r="F240" s="817"/>
      <c r="G240" s="818"/>
    </row>
    <row r="241" spans="1:45" x14ac:dyDescent="0.3">
      <c r="A241" s="603" t="s">
        <v>1553</v>
      </c>
      <c r="B241" s="305"/>
      <c r="C241" s="366"/>
      <c r="D241" s="367"/>
      <c r="E241" s="816"/>
      <c r="F241" s="817"/>
      <c r="G241" s="818"/>
    </row>
    <row r="242" spans="1:45" x14ac:dyDescent="0.3">
      <c r="A242" s="604" t="s">
        <v>661</v>
      </c>
      <c r="B242" s="305"/>
      <c r="C242" s="366"/>
      <c r="D242" s="367"/>
      <c r="E242" s="816">
        <v>300.36</v>
      </c>
      <c r="F242" s="817">
        <f>E242*1.5</f>
        <v>450.54</v>
      </c>
      <c r="G242" s="818">
        <f t="shared" ref="G242:G245" si="25">ROUND(E242+F242,0)</f>
        <v>751</v>
      </c>
    </row>
    <row r="243" spans="1:45" x14ac:dyDescent="0.3">
      <c r="A243" s="604" t="s">
        <v>442</v>
      </c>
      <c r="B243" s="305"/>
      <c r="C243" s="366"/>
      <c r="D243" s="367"/>
      <c r="E243" s="816">
        <v>422.59</v>
      </c>
      <c r="F243" s="817">
        <f>E243*1.5</f>
        <v>633.88499999999999</v>
      </c>
      <c r="G243" s="818">
        <f t="shared" si="25"/>
        <v>1056</v>
      </c>
    </row>
    <row r="244" spans="1:45" x14ac:dyDescent="0.3">
      <c r="A244" s="604" t="s">
        <v>443</v>
      </c>
      <c r="B244" s="305"/>
      <c r="C244" s="366"/>
      <c r="D244" s="367"/>
      <c r="E244" s="816">
        <v>917.43</v>
      </c>
      <c r="F244" s="817">
        <f>E244*1.6</f>
        <v>1467.8879999999999</v>
      </c>
      <c r="G244" s="818">
        <f t="shared" si="25"/>
        <v>2385</v>
      </c>
    </row>
    <row r="245" spans="1:45" x14ac:dyDescent="0.3">
      <c r="A245" s="604" t="s">
        <v>444</v>
      </c>
      <c r="B245" s="305"/>
      <c r="C245" s="366"/>
      <c r="D245" s="367"/>
      <c r="E245" s="816">
        <v>256.33</v>
      </c>
      <c r="F245" s="817">
        <f>E245*1.6</f>
        <v>410.12799999999999</v>
      </c>
      <c r="G245" s="818">
        <f t="shared" si="25"/>
        <v>666</v>
      </c>
    </row>
    <row r="246" spans="1:45" x14ac:dyDescent="0.3">
      <c r="A246" s="604"/>
      <c r="B246" s="305"/>
      <c r="C246" s="366"/>
      <c r="D246" s="367"/>
      <c r="E246" s="816"/>
      <c r="F246" s="817"/>
      <c r="G246" s="818"/>
      <c r="W246" s="389"/>
      <c r="X246" s="389"/>
      <c r="Y246" s="389"/>
      <c r="Z246" s="389"/>
      <c r="AA246" s="389"/>
      <c r="AB246" s="389"/>
      <c r="AC246" s="389"/>
      <c r="AD246" s="389"/>
      <c r="AE246" s="389"/>
      <c r="AF246" s="389"/>
      <c r="AG246" s="389"/>
      <c r="AH246" s="389"/>
      <c r="AI246" s="389"/>
      <c r="AJ246" s="389"/>
      <c r="AK246" s="389"/>
      <c r="AL246" s="389"/>
      <c r="AM246" s="389"/>
      <c r="AN246" s="389"/>
      <c r="AO246" s="389"/>
      <c r="AP246" s="389"/>
      <c r="AQ246" s="389"/>
      <c r="AR246" s="389"/>
      <c r="AS246" s="389"/>
    </row>
    <row r="247" spans="1:45" s="175" customFormat="1" x14ac:dyDescent="0.3">
      <c r="A247" s="604" t="s">
        <v>439</v>
      </c>
      <c r="B247" s="305"/>
      <c r="C247" s="366"/>
      <c r="D247" s="367"/>
      <c r="E247" s="817"/>
      <c r="F247" s="817"/>
      <c r="G247" s="818"/>
      <c r="H247" s="406"/>
      <c r="I247" s="406"/>
      <c r="J247" s="406"/>
      <c r="K247" s="406"/>
      <c r="L247" s="406"/>
      <c r="M247" s="406"/>
      <c r="N247" s="406"/>
      <c r="O247" s="406"/>
      <c r="P247" s="406"/>
      <c r="Q247" s="406"/>
      <c r="R247" s="406"/>
      <c r="S247" s="406"/>
      <c r="T247" s="406"/>
      <c r="U247" s="406"/>
      <c r="V247" s="406"/>
    </row>
    <row r="248" spans="1:45" s="175" customFormat="1" x14ac:dyDescent="0.3">
      <c r="A248" s="604" t="s">
        <v>440</v>
      </c>
      <c r="B248" s="305"/>
      <c r="C248" s="366"/>
      <c r="D248" s="367"/>
      <c r="E248" s="817">
        <v>620.99737959167987</v>
      </c>
      <c r="F248" s="817">
        <f>E248*1.6</f>
        <v>993.59580734668782</v>
      </c>
      <c r="G248" s="818">
        <f t="shared" ref="G248" si="26">ROUND(E248+F248,0)</f>
        <v>1615</v>
      </c>
      <c r="H248" s="406"/>
      <c r="I248" s="406"/>
      <c r="J248" s="406"/>
      <c r="K248" s="406"/>
      <c r="L248" s="406"/>
      <c r="M248" s="406"/>
      <c r="N248" s="406"/>
      <c r="O248" s="406"/>
      <c r="P248" s="406"/>
      <c r="Q248" s="406"/>
      <c r="R248" s="406"/>
      <c r="S248" s="406"/>
      <c r="T248" s="406"/>
      <c r="U248" s="406"/>
      <c r="V248" s="406"/>
    </row>
    <row r="249" spans="1:45" s="175" customFormat="1" x14ac:dyDescent="0.3">
      <c r="A249" s="604" t="s">
        <v>441</v>
      </c>
      <c r="B249" s="305"/>
      <c r="C249" s="366"/>
      <c r="D249" s="367"/>
      <c r="E249" s="817"/>
      <c r="F249" s="817"/>
      <c r="G249" s="818"/>
      <c r="H249" s="406"/>
      <c r="I249" s="406"/>
      <c r="J249" s="406"/>
      <c r="K249" s="406"/>
      <c r="L249" s="406"/>
      <c r="M249" s="406"/>
      <c r="N249" s="406"/>
      <c r="O249" s="406"/>
      <c r="P249" s="406"/>
      <c r="Q249" s="406"/>
      <c r="R249" s="406"/>
      <c r="S249" s="406"/>
      <c r="T249" s="406"/>
      <c r="U249" s="406"/>
      <c r="V249" s="406"/>
    </row>
    <row r="250" spans="1:45" s="175" customFormat="1" x14ac:dyDescent="0.3">
      <c r="A250" s="604"/>
      <c r="B250" s="305"/>
      <c r="C250" s="366"/>
      <c r="D250" s="367"/>
      <c r="E250" s="817"/>
      <c r="F250" s="817"/>
      <c r="G250" s="818"/>
      <c r="H250" s="406"/>
      <c r="I250" s="406"/>
      <c r="J250" s="406"/>
      <c r="K250" s="406"/>
      <c r="L250" s="406"/>
      <c r="M250" s="406"/>
      <c r="N250" s="406"/>
      <c r="O250" s="406"/>
      <c r="P250" s="406"/>
      <c r="Q250" s="406"/>
      <c r="R250" s="406"/>
      <c r="S250" s="406"/>
      <c r="T250" s="406"/>
      <c r="U250" s="406"/>
      <c r="V250" s="406"/>
    </row>
    <row r="251" spans="1:45" s="175" customFormat="1" x14ac:dyDescent="0.3">
      <c r="A251" s="604"/>
      <c r="B251" s="305"/>
      <c r="C251" s="366"/>
      <c r="D251" s="367"/>
      <c r="E251" s="817"/>
      <c r="F251" s="817"/>
      <c r="G251" s="818"/>
      <c r="H251" s="406"/>
      <c r="I251" s="406"/>
      <c r="J251" s="406"/>
      <c r="K251" s="406"/>
      <c r="L251" s="406"/>
      <c r="M251" s="406"/>
      <c r="N251" s="406"/>
      <c r="O251" s="406"/>
      <c r="P251" s="406"/>
      <c r="Q251" s="406"/>
      <c r="R251" s="406"/>
      <c r="S251" s="406"/>
      <c r="T251" s="406"/>
      <c r="U251" s="406"/>
      <c r="V251" s="406"/>
    </row>
    <row r="252" spans="1:45" x14ac:dyDescent="0.3">
      <c r="A252" s="603" t="s">
        <v>445</v>
      </c>
      <c r="B252" s="305"/>
      <c r="C252" s="366"/>
      <c r="D252" s="367"/>
      <c r="E252" s="816"/>
      <c r="F252" s="817"/>
      <c r="G252" s="818"/>
    </row>
    <row r="253" spans="1:45" x14ac:dyDescent="0.3">
      <c r="A253" s="603"/>
      <c r="B253" s="305"/>
      <c r="C253" s="366"/>
      <c r="D253" s="367"/>
      <c r="E253" s="816"/>
      <c r="F253" s="817"/>
      <c r="G253" s="818"/>
    </row>
    <row r="254" spans="1:45" x14ac:dyDescent="0.3">
      <c r="A254" s="605" t="s">
        <v>446</v>
      </c>
      <c r="B254" s="403"/>
      <c r="C254" s="366"/>
      <c r="D254" s="367"/>
      <c r="E254" s="816"/>
      <c r="F254" s="817"/>
      <c r="G254" s="818"/>
    </row>
    <row r="255" spans="1:45" x14ac:dyDescent="0.3">
      <c r="A255" s="604"/>
      <c r="B255" s="305"/>
      <c r="C255" s="366"/>
      <c r="D255" s="367"/>
      <c r="E255" s="816"/>
      <c r="F255" s="817"/>
      <c r="G255" s="818"/>
    </row>
    <row r="256" spans="1:45" x14ac:dyDescent="0.3">
      <c r="A256" s="603" t="s">
        <v>1454</v>
      </c>
      <c r="B256" s="305"/>
      <c r="C256" s="366"/>
      <c r="D256" s="367"/>
      <c r="E256" s="816"/>
      <c r="F256" s="817"/>
      <c r="G256" s="818"/>
    </row>
    <row r="257" spans="1:7" x14ac:dyDescent="0.3">
      <c r="A257" s="605" t="s">
        <v>447</v>
      </c>
      <c r="B257" s="305"/>
      <c r="C257" s="366"/>
      <c r="D257" s="367"/>
      <c r="E257" s="816"/>
      <c r="F257" s="817"/>
      <c r="G257" s="818"/>
    </row>
    <row r="258" spans="1:7" x14ac:dyDescent="0.3">
      <c r="A258" s="604" t="s">
        <v>448</v>
      </c>
      <c r="B258" s="305"/>
      <c r="C258" s="366"/>
      <c r="D258" s="367"/>
      <c r="E258" s="816">
        <v>452.04540825600003</v>
      </c>
      <c r="F258" s="817">
        <f>E258*4.5</f>
        <v>2034.2043371520001</v>
      </c>
      <c r="G258" s="818">
        <f t="shared" ref="G258:G261" si="27">ROUND(E258+F258,0)</f>
        <v>2486</v>
      </c>
    </row>
    <row r="259" spans="1:7" x14ac:dyDescent="0.3">
      <c r="A259" s="604" t="s">
        <v>449</v>
      </c>
      <c r="B259" s="305"/>
      <c r="C259" s="366"/>
      <c r="D259" s="367"/>
      <c r="E259" s="816">
        <v>452.04540825600003</v>
      </c>
      <c r="F259" s="817">
        <f t="shared" ref="F259:F261" si="28">E259*4.5</f>
        <v>2034.2043371520001</v>
      </c>
      <c r="G259" s="818">
        <f t="shared" si="27"/>
        <v>2486</v>
      </c>
    </row>
    <row r="260" spans="1:7" x14ac:dyDescent="0.3">
      <c r="A260" s="604" t="s">
        <v>450</v>
      </c>
      <c r="B260" s="305"/>
      <c r="C260" s="366"/>
      <c r="D260" s="367"/>
      <c r="E260" s="816">
        <v>502.27267584000003</v>
      </c>
      <c r="F260" s="817">
        <f t="shared" si="28"/>
        <v>2260.2270412800003</v>
      </c>
      <c r="G260" s="818">
        <f t="shared" si="27"/>
        <v>2762</v>
      </c>
    </row>
    <row r="261" spans="1:7" x14ac:dyDescent="0.3">
      <c r="A261" s="604" t="s">
        <v>451</v>
      </c>
      <c r="B261" s="305"/>
      <c r="C261" s="366"/>
      <c r="D261" s="367"/>
      <c r="E261" s="816">
        <v>502.27267584000003</v>
      </c>
      <c r="F261" s="817">
        <f t="shared" si="28"/>
        <v>2260.2270412800003</v>
      </c>
      <c r="G261" s="818">
        <f t="shared" si="27"/>
        <v>2762</v>
      </c>
    </row>
    <row r="262" spans="1:7" x14ac:dyDescent="0.3">
      <c r="A262" s="604"/>
      <c r="B262" s="305"/>
      <c r="C262" s="366"/>
      <c r="D262" s="367"/>
      <c r="E262" s="816"/>
      <c r="F262" s="817"/>
      <c r="G262" s="818"/>
    </row>
    <row r="263" spans="1:7" x14ac:dyDescent="0.3">
      <c r="A263" s="605" t="s">
        <v>452</v>
      </c>
      <c r="B263" s="305"/>
      <c r="C263" s="366"/>
      <c r="D263" s="367"/>
      <c r="E263" s="816"/>
      <c r="F263" s="817"/>
      <c r="G263" s="818"/>
    </row>
    <row r="264" spans="1:7" x14ac:dyDescent="0.3">
      <c r="A264" s="604" t="s">
        <v>453</v>
      </c>
      <c r="B264" s="305"/>
      <c r="C264" s="366"/>
      <c r="D264" s="367"/>
      <c r="E264" s="816"/>
      <c r="F264" s="817"/>
      <c r="G264" s="818"/>
    </row>
    <row r="265" spans="1:7" x14ac:dyDescent="0.3">
      <c r="A265" s="604" t="s">
        <v>454</v>
      </c>
      <c r="B265" s="305"/>
      <c r="C265" s="366"/>
      <c r="D265" s="367"/>
      <c r="E265" s="816">
        <v>1744.1418668544002</v>
      </c>
      <c r="F265" s="817">
        <f t="shared" ref="F265" si="29">E265*4.5</f>
        <v>7848.6384008448003</v>
      </c>
      <c r="G265" s="818">
        <f t="shared" ref="G265" si="30">ROUND(E265+F265,0)</f>
        <v>9593</v>
      </c>
    </row>
    <row r="266" spans="1:7" x14ac:dyDescent="0.3">
      <c r="A266" s="605"/>
      <c r="B266" s="305"/>
      <c r="C266" s="366"/>
      <c r="D266" s="367"/>
      <c r="E266" s="816"/>
      <c r="F266" s="817"/>
      <c r="G266" s="818"/>
    </row>
    <row r="267" spans="1:7" x14ac:dyDescent="0.3">
      <c r="A267" s="605" t="s">
        <v>455</v>
      </c>
      <c r="B267" s="305"/>
      <c r="C267" s="366"/>
      <c r="D267" s="367"/>
      <c r="E267" s="816">
        <v>260.55395059200004</v>
      </c>
      <c r="F267" s="817">
        <f t="shared" ref="F267" si="31">E267*4.5</f>
        <v>1172.4927776640002</v>
      </c>
      <c r="G267" s="818">
        <f t="shared" ref="G267" si="32">ROUND(E267+F267,0)</f>
        <v>1433</v>
      </c>
    </row>
    <row r="268" spans="1:7" x14ac:dyDescent="0.3">
      <c r="A268" s="605"/>
      <c r="B268" s="305"/>
      <c r="C268" s="366"/>
      <c r="D268" s="367"/>
      <c r="E268" s="816"/>
      <c r="F268" s="817"/>
      <c r="G268" s="818"/>
    </row>
    <row r="269" spans="1:7" x14ac:dyDescent="0.3">
      <c r="A269" s="603" t="s">
        <v>456</v>
      </c>
      <c r="B269" s="305"/>
      <c r="C269" s="366"/>
      <c r="D269" s="367"/>
      <c r="E269" s="816"/>
      <c r="F269" s="817"/>
      <c r="G269" s="818"/>
    </row>
    <row r="270" spans="1:7" x14ac:dyDescent="0.3">
      <c r="A270" s="793" t="s">
        <v>1456</v>
      </c>
      <c r="B270" s="305"/>
      <c r="C270" s="366"/>
      <c r="D270" s="367"/>
      <c r="E270" s="816"/>
      <c r="F270" s="817"/>
      <c r="G270" s="818"/>
    </row>
    <row r="271" spans="1:7" x14ac:dyDescent="0.3">
      <c r="A271" s="604" t="s">
        <v>457</v>
      </c>
      <c r="B271" s="305"/>
      <c r="C271" s="366"/>
      <c r="D271" s="367"/>
      <c r="E271" s="816">
        <v>502.27267584000003</v>
      </c>
      <c r="F271" s="817">
        <f t="shared" ref="F271:F273" si="33">E271*4.5</f>
        <v>2260.2270412800003</v>
      </c>
      <c r="G271" s="818">
        <f t="shared" ref="G271:G273" si="34">ROUND(E271+F271,0)</f>
        <v>2762</v>
      </c>
    </row>
    <row r="272" spans="1:7" x14ac:dyDescent="0.3">
      <c r="A272" s="604" t="s">
        <v>458</v>
      </c>
      <c r="B272" s="305"/>
      <c r="C272" s="366"/>
      <c r="D272" s="367"/>
      <c r="E272" s="816">
        <v>502.27267584000003</v>
      </c>
      <c r="F272" s="817">
        <f t="shared" si="33"/>
        <v>2260.2270412800003</v>
      </c>
      <c r="G272" s="818">
        <f t="shared" si="34"/>
        <v>2762</v>
      </c>
    </row>
    <row r="273" spans="1:7" x14ac:dyDescent="0.3">
      <c r="A273" s="604" t="s">
        <v>459</v>
      </c>
      <c r="B273" s="305"/>
      <c r="C273" s="366"/>
      <c r="D273" s="367"/>
      <c r="E273" s="816">
        <v>313.92042240000001</v>
      </c>
      <c r="F273" s="817">
        <f t="shared" si="33"/>
        <v>1412.6419008</v>
      </c>
      <c r="G273" s="818">
        <f t="shared" si="34"/>
        <v>1727</v>
      </c>
    </row>
    <row r="274" spans="1:7" x14ac:dyDescent="0.3">
      <c r="A274" s="604"/>
      <c r="B274" s="305"/>
      <c r="C274" s="366"/>
      <c r="D274" s="367"/>
      <c r="E274" s="816"/>
      <c r="F274" s="817"/>
      <c r="G274" s="818"/>
    </row>
    <row r="275" spans="1:7" x14ac:dyDescent="0.3">
      <c r="A275" s="794" t="s">
        <v>710</v>
      </c>
      <c r="B275" s="305"/>
      <c r="C275" s="366"/>
      <c r="D275" s="367"/>
      <c r="E275" s="816"/>
      <c r="F275" s="817"/>
      <c r="G275" s="818"/>
    </row>
    <row r="276" spans="1:7" x14ac:dyDescent="0.3">
      <c r="A276" s="604" t="s">
        <v>457</v>
      </c>
      <c r="B276" s="305"/>
      <c r="C276" s="366"/>
      <c r="D276" s="367"/>
      <c r="E276" s="816">
        <v>690.62492928000006</v>
      </c>
      <c r="F276" s="817">
        <f t="shared" ref="F276:F277" si="35">E276*4.5</f>
        <v>3107.8121817600004</v>
      </c>
      <c r="G276" s="818">
        <f t="shared" ref="G276:G277" si="36">ROUND(E276+F276,0)</f>
        <v>3798</v>
      </c>
    </row>
    <row r="277" spans="1:7" x14ac:dyDescent="0.3">
      <c r="A277" s="604" t="s">
        <v>458</v>
      </c>
      <c r="B277" s="305"/>
      <c r="C277" s="366"/>
      <c r="D277" s="367"/>
      <c r="E277" s="816">
        <v>690.62492928000006</v>
      </c>
      <c r="F277" s="817">
        <f t="shared" si="35"/>
        <v>3107.8121817600004</v>
      </c>
      <c r="G277" s="818">
        <f t="shared" si="36"/>
        <v>3798</v>
      </c>
    </row>
    <row r="278" spans="1:7" x14ac:dyDescent="0.3">
      <c r="A278" s="604" t="s">
        <v>459</v>
      </c>
      <c r="B278" s="305"/>
      <c r="C278" s="366"/>
      <c r="D278" s="367"/>
      <c r="E278" s="816"/>
      <c r="F278" s="817"/>
      <c r="G278" s="818"/>
    </row>
    <row r="279" spans="1:7" x14ac:dyDescent="0.3">
      <c r="A279" s="321" t="s">
        <v>1461</v>
      </c>
      <c r="B279" s="305"/>
      <c r="C279" s="366"/>
      <c r="D279" s="367"/>
      <c r="E279" s="816"/>
      <c r="F279" s="817"/>
      <c r="G279" s="818"/>
    </row>
    <row r="280" spans="1:7" x14ac:dyDescent="0.3">
      <c r="A280" s="407" t="s">
        <v>700</v>
      </c>
      <c r="B280" s="305"/>
      <c r="C280" s="366"/>
      <c r="D280" s="367"/>
      <c r="E280" s="816"/>
      <c r="F280" s="817"/>
      <c r="G280" s="818"/>
    </row>
    <row r="281" spans="1:7" x14ac:dyDescent="0.3">
      <c r="A281" s="407" t="s">
        <v>701</v>
      </c>
      <c r="B281" s="305"/>
      <c r="C281" s="366"/>
      <c r="D281" s="367"/>
      <c r="E281" s="814" t="s">
        <v>1431</v>
      </c>
      <c r="F281" s="814" t="s">
        <v>1431</v>
      </c>
      <c r="G281" s="815" t="s">
        <v>1431</v>
      </c>
    </row>
    <row r="282" spans="1:7" x14ac:dyDescent="0.3">
      <c r="A282" s="407" t="s">
        <v>702</v>
      </c>
      <c r="B282" s="305"/>
      <c r="C282" s="366"/>
      <c r="D282" s="367"/>
      <c r="E282" s="814" t="s">
        <v>1431</v>
      </c>
      <c r="F282" s="814" t="s">
        <v>1431</v>
      </c>
      <c r="G282" s="815" t="s">
        <v>1431</v>
      </c>
    </row>
    <row r="283" spans="1:7" x14ac:dyDescent="0.3">
      <c r="A283" s="407" t="s">
        <v>703</v>
      </c>
      <c r="B283" s="305"/>
      <c r="C283" s="366"/>
      <c r="D283" s="367"/>
      <c r="E283" s="816">
        <v>270</v>
      </c>
      <c r="F283" s="817">
        <f t="shared" ref="F283:F286" si="37">E283*4.5</f>
        <v>1215</v>
      </c>
      <c r="G283" s="818">
        <f t="shared" ref="G283:G286" si="38">ROUND(E283+F283,0)</f>
        <v>1485</v>
      </c>
    </row>
    <row r="284" spans="1:7" x14ac:dyDescent="0.3">
      <c r="A284" s="407" t="s">
        <v>704</v>
      </c>
      <c r="B284" s="305"/>
      <c r="C284" s="366"/>
      <c r="D284" s="367"/>
      <c r="E284" s="816">
        <v>360</v>
      </c>
      <c r="F284" s="817">
        <f t="shared" si="37"/>
        <v>1620</v>
      </c>
      <c r="G284" s="818">
        <f t="shared" si="38"/>
        <v>1980</v>
      </c>
    </row>
    <row r="285" spans="1:7" x14ac:dyDescent="0.3">
      <c r="A285" s="407" t="s">
        <v>705</v>
      </c>
      <c r="B285" s="305"/>
      <c r="C285" s="366"/>
      <c r="D285" s="367"/>
      <c r="E285" s="816">
        <v>450</v>
      </c>
      <c r="F285" s="817">
        <f t="shared" si="37"/>
        <v>2025</v>
      </c>
      <c r="G285" s="818">
        <f t="shared" si="38"/>
        <v>2475</v>
      </c>
    </row>
    <row r="286" spans="1:7" x14ac:dyDescent="0.3">
      <c r="A286" s="407" t="s">
        <v>706</v>
      </c>
      <c r="B286" s="305"/>
      <c r="C286" s="366"/>
      <c r="D286" s="367"/>
      <c r="E286" s="816">
        <v>1800</v>
      </c>
      <c r="F286" s="817">
        <f t="shared" si="37"/>
        <v>8100</v>
      </c>
      <c r="G286" s="818">
        <f t="shared" si="38"/>
        <v>9900</v>
      </c>
    </row>
    <row r="287" spans="1:7" x14ac:dyDescent="0.3">
      <c r="A287" s="407" t="s">
        <v>707</v>
      </c>
      <c r="B287" s="305"/>
      <c r="C287" s="366"/>
      <c r="D287" s="367"/>
      <c r="E287" s="816"/>
      <c r="F287" s="817" t="s">
        <v>1431</v>
      </c>
      <c r="G287" s="818" t="s">
        <v>1431</v>
      </c>
    </row>
    <row r="288" spans="1:7" x14ac:dyDescent="0.3">
      <c r="A288" s="407" t="s">
        <v>1412</v>
      </c>
      <c r="B288" s="305"/>
      <c r="C288" s="366"/>
      <c r="D288" s="367"/>
      <c r="E288" s="816">
        <v>2700</v>
      </c>
      <c r="F288" s="817">
        <f t="shared" ref="F288:F291" si="39">E288*4.5</f>
        <v>12150</v>
      </c>
      <c r="G288" s="818">
        <f t="shared" ref="G288:G291" si="40">ROUND(E288+F288,0)</f>
        <v>14850</v>
      </c>
    </row>
    <row r="289" spans="1:7" x14ac:dyDescent="0.3">
      <c r="A289" s="407" t="s">
        <v>708</v>
      </c>
      <c r="B289" s="305"/>
      <c r="C289" s="366"/>
      <c r="D289" s="367"/>
      <c r="E289" s="816">
        <v>1800</v>
      </c>
      <c r="F289" s="817">
        <f t="shared" si="39"/>
        <v>8100</v>
      </c>
      <c r="G289" s="818">
        <f t="shared" si="40"/>
        <v>9900</v>
      </c>
    </row>
    <row r="290" spans="1:7" x14ac:dyDescent="0.3">
      <c r="A290" s="407" t="s">
        <v>709</v>
      </c>
      <c r="B290" s="305"/>
      <c r="C290" s="366"/>
      <c r="D290" s="367"/>
      <c r="E290" s="816">
        <v>270</v>
      </c>
      <c r="F290" s="817">
        <f t="shared" si="39"/>
        <v>1215</v>
      </c>
      <c r="G290" s="818">
        <f t="shared" si="40"/>
        <v>1485</v>
      </c>
    </row>
    <row r="291" spans="1:7" x14ac:dyDescent="0.3">
      <c r="A291" s="408" t="s">
        <v>967</v>
      </c>
      <c r="B291" s="305"/>
      <c r="C291" s="366"/>
      <c r="D291" s="367"/>
      <c r="E291" s="816">
        <v>630</v>
      </c>
      <c r="F291" s="817">
        <f t="shared" si="39"/>
        <v>2835</v>
      </c>
      <c r="G291" s="818">
        <f t="shared" si="40"/>
        <v>3465</v>
      </c>
    </row>
    <row r="292" spans="1:7" x14ac:dyDescent="0.3">
      <c r="A292" s="409" t="s">
        <v>206</v>
      </c>
      <c r="B292" s="305"/>
      <c r="C292" s="366"/>
      <c r="D292" s="367"/>
      <c r="E292" s="816"/>
      <c r="F292" s="817"/>
      <c r="G292" s="818"/>
    </row>
    <row r="293" spans="1:7" x14ac:dyDescent="0.3">
      <c r="A293" s="408" t="s">
        <v>207</v>
      </c>
      <c r="B293" s="305"/>
      <c r="C293" s="366"/>
      <c r="D293" s="367"/>
      <c r="E293" s="816">
        <v>450</v>
      </c>
      <c r="F293" s="817">
        <f t="shared" ref="F293:F294" si="41">E293*4.5</f>
        <v>2025</v>
      </c>
      <c r="G293" s="818">
        <f t="shared" ref="G293:G294" si="42">ROUND(E293+F293,0)</f>
        <v>2475</v>
      </c>
    </row>
    <row r="294" spans="1:7" x14ac:dyDescent="0.3">
      <c r="A294" s="408" t="s">
        <v>208</v>
      </c>
      <c r="B294" s="305"/>
      <c r="C294" s="366"/>
      <c r="D294" s="367"/>
      <c r="E294" s="816">
        <v>270</v>
      </c>
      <c r="F294" s="817">
        <f t="shared" si="41"/>
        <v>1215</v>
      </c>
      <c r="G294" s="818">
        <f t="shared" si="42"/>
        <v>1485</v>
      </c>
    </row>
    <row r="295" spans="1:7" x14ac:dyDescent="0.3">
      <c r="A295" s="407" t="s">
        <v>711</v>
      </c>
      <c r="B295" s="305"/>
      <c r="C295" s="366"/>
      <c r="D295" s="367"/>
      <c r="E295" s="816"/>
      <c r="F295" s="817"/>
      <c r="G295" s="818"/>
    </row>
    <row r="296" spans="1:7" x14ac:dyDescent="0.3">
      <c r="A296" s="604"/>
      <c r="B296" s="305"/>
      <c r="C296" s="366"/>
      <c r="D296" s="367"/>
      <c r="E296" s="816"/>
      <c r="F296" s="817"/>
      <c r="G296" s="818"/>
    </row>
    <row r="297" spans="1:7" x14ac:dyDescent="0.3">
      <c r="A297" s="604"/>
      <c r="B297" s="305"/>
      <c r="C297" s="366"/>
      <c r="D297" s="367"/>
      <c r="E297" s="816"/>
      <c r="F297" s="817"/>
      <c r="G297" s="818"/>
    </row>
    <row r="298" spans="1:7" x14ac:dyDescent="0.3">
      <c r="A298" s="605" t="s">
        <v>710</v>
      </c>
      <c r="B298" s="305"/>
      <c r="C298" s="366"/>
      <c r="D298" s="367"/>
      <c r="E298" s="816"/>
      <c r="F298" s="817"/>
      <c r="G298" s="818"/>
    </row>
    <row r="299" spans="1:7" x14ac:dyDescent="0.3">
      <c r="A299" s="321" t="s">
        <v>1462</v>
      </c>
      <c r="B299" s="305"/>
      <c r="C299" s="366"/>
      <c r="D299" s="367"/>
      <c r="E299" s="816"/>
      <c r="F299" s="817"/>
      <c r="G299" s="818"/>
    </row>
    <row r="300" spans="1:7" x14ac:dyDescent="0.3">
      <c r="A300" s="407" t="s">
        <v>700</v>
      </c>
      <c r="B300" s="305"/>
      <c r="C300" s="366"/>
      <c r="D300" s="367"/>
      <c r="E300" s="816"/>
      <c r="F300" s="817"/>
      <c r="G300" s="818"/>
    </row>
    <row r="301" spans="1:7" x14ac:dyDescent="0.3">
      <c r="A301" s="407" t="s">
        <v>701</v>
      </c>
      <c r="B301" s="305"/>
      <c r="C301" s="366"/>
      <c r="D301" s="367"/>
      <c r="E301" s="816" t="s">
        <v>1431</v>
      </c>
      <c r="F301" s="817" t="s">
        <v>1431</v>
      </c>
      <c r="G301" s="818" t="s">
        <v>1431</v>
      </c>
    </row>
    <row r="302" spans="1:7" x14ac:dyDescent="0.3">
      <c r="A302" s="407" t="s">
        <v>702</v>
      </c>
      <c r="B302" s="305"/>
      <c r="C302" s="366"/>
      <c r="D302" s="367"/>
      <c r="E302" s="816" t="s">
        <v>1431</v>
      </c>
      <c r="F302" s="817" t="s">
        <v>1431</v>
      </c>
      <c r="G302" s="818" t="s">
        <v>1431</v>
      </c>
    </row>
    <row r="303" spans="1:7" x14ac:dyDescent="0.3">
      <c r="A303" s="407" t="s">
        <v>703</v>
      </c>
      <c r="B303" s="305"/>
      <c r="C303" s="366"/>
      <c r="D303" s="367"/>
      <c r="E303" s="816">
        <v>450</v>
      </c>
      <c r="F303" s="817">
        <f t="shared" ref="F303:F306" si="43">E303*4.5</f>
        <v>2025</v>
      </c>
      <c r="G303" s="818">
        <f t="shared" ref="G303:G306" si="44">ROUND(E303+F303,0)</f>
        <v>2475</v>
      </c>
    </row>
    <row r="304" spans="1:7" x14ac:dyDescent="0.3">
      <c r="A304" s="407" t="s">
        <v>704</v>
      </c>
      <c r="B304" s="305"/>
      <c r="C304" s="366"/>
      <c r="D304" s="367"/>
      <c r="E304" s="816">
        <v>540</v>
      </c>
      <c r="F304" s="817">
        <f t="shared" si="43"/>
        <v>2430</v>
      </c>
      <c r="G304" s="818">
        <f t="shared" si="44"/>
        <v>2970</v>
      </c>
    </row>
    <row r="305" spans="1:7" x14ac:dyDescent="0.3">
      <c r="A305" s="407" t="s">
        <v>705</v>
      </c>
      <c r="B305" s="305"/>
      <c r="C305" s="366"/>
      <c r="D305" s="367"/>
      <c r="E305" s="816">
        <v>540</v>
      </c>
      <c r="F305" s="817">
        <f t="shared" si="43"/>
        <v>2430</v>
      </c>
      <c r="G305" s="818">
        <f t="shared" si="44"/>
        <v>2970</v>
      </c>
    </row>
    <row r="306" spans="1:7" x14ac:dyDescent="0.3">
      <c r="A306" s="407" t="s">
        <v>706</v>
      </c>
      <c r="B306" s="305"/>
      <c r="C306" s="366"/>
      <c r="D306" s="367"/>
      <c r="E306" s="816">
        <v>2070</v>
      </c>
      <c r="F306" s="817">
        <f t="shared" si="43"/>
        <v>9315</v>
      </c>
      <c r="G306" s="818">
        <f t="shared" si="44"/>
        <v>11385</v>
      </c>
    </row>
    <row r="307" spans="1:7" x14ac:dyDescent="0.3">
      <c r="A307" s="407" t="s">
        <v>707</v>
      </c>
      <c r="B307" s="305"/>
      <c r="C307" s="366"/>
      <c r="D307" s="367"/>
      <c r="E307" s="817" t="s">
        <v>1431</v>
      </c>
      <c r="F307" s="817" t="s">
        <v>1431</v>
      </c>
      <c r="G307" s="818" t="s">
        <v>1431</v>
      </c>
    </row>
    <row r="308" spans="1:7" x14ac:dyDescent="0.3">
      <c r="A308" s="407" t="s">
        <v>1412</v>
      </c>
      <c r="B308" s="305"/>
      <c r="C308" s="366"/>
      <c r="D308" s="367"/>
      <c r="E308" s="816">
        <v>2970</v>
      </c>
      <c r="F308" s="817">
        <f t="shared" ref="F308:F311" si="45">E308*4.5</f>
        <v>13365</v>
      </c>
      <c r="G308" s="818">
        <f t="shared" ref="G308:G311" si="46">ROUND(E308+F308,0)</f>
        <v>16335</v>
      </c>
    </row>
    <row r="309" spans="1:7" x14ac:dyDescent="0.3">
      <c r="A309" s="407" t="s">
        <v>708</v>
      </c>
      <c r="B309" s="305"/>
      <c r="C309" s="366"/>
      <c r="D309" s="367"/>
      <c r="E309" s="816">
        <v>1890</v>
      </c>
      <c r="F309" s="817">
        <f t="shared" si="45"/>
        <v>8505</v>
      </c>
      <c r="G309" s="818">
        <f t="shared" si="46"/>
        <v>10395</v>
      </c>
    </row>
    <row r="310" spans="1:7" x14ac:dyDescent="0.3">
      <c r="A310" s="407" t="s">
        <v>709</v>
      </c>
      <c r="B310" s="305"/>
      <c r="C310" s="366"/>
      <c r="D310" s="367"/>
      <c r="E310" s="816">
        <v>450</v>
      </c>
      <c r="F310" s="817">
        <f t="shared" si="45"/>
        <v>2025</v>
      </c>
      <c r="G310" s="818">
        <f t="shared" si="46"/>
        <v>2475</v>
      </c>
    </row>
    <row r="311" spans="1:7" x14ac:dyDescent="0.3">
      <c r="A311" s="408" t="s">
        <v>967</v>
      </c>
      <c r="B311" s="305"/>
      <c r="C311" s="366"/>
      <c r="D311" s="367"/>
      <c r="E311" s="816">
        <v>810</v>
      </c>
      <c r="F311" s="817">
        <f t="shared" si="45"/>
        <v>3645</v>
      </c>
      <c r="G311" s="818">
        <f t="shared" si="46"/>
        <v>4455</v>
      </c>
    </row>
    <row r="312" spans="1:7" x14ac:dyDescent="0.3">
      <c r="A312" s="409" t="s">
        <v>206</v>
      </c>
      <c r="B312" s="305"/>
      <c r="C312" s="366"/>
      <c r="D312" s="367"/>
      <c r="E312" s="816"/>
      <c r="F312" s="817"/>
      <c r="G312" s="818"/>
    </row>
    <row r="313" spans="1:7" x14ac:dyDescent="0.3">
      <c r="A313" s="408" t="s">
        <v>207</v>
      </c>
      <c r="B313" s="305"/>
      <c r="C313" s="366"/>
      <c r="D313" s="367"/>
      <c r="E313" s="816">
        <v>540</v>
      </c>
      <c r="F313" s="817">
        <f t="shared" ref="F313:F314" si="47">E313*4.5</f>
        <v>2430</v>
      </c>
      <c r="G313" s="818">
        <f t="shared" ref="G313:G314" si="48">ROUND(E313+F313,0)</f>
        <v>2970</v>
      </c>
    </row>
    <row r="314" spans="1:7" x14ac:dyDescent="0.3">
      <c r="A314" s="408" t="s">
        <v>208</v>
      </c>
      <c r="B314" s="305"/>
      <c r="C314" s="366"/>
      <c r="D314" s="367"/>
      <c r="E314" s="816">
        <v>450</v>
      </c>
      <c r="F314" s="817">
        <f t="shared" si="47"/>
        <v>2025</v>
      </c>
      <c r="G314" s="818">
        <f t="shared" si="48"/>
        <v>2475</v>
      </c>
    </row>
    <row r="315" spans="1:7" x14ac:dyDescent="0.3">
      <c r="A315" s="407" t="s">
        <v>711</v>
      </c>
      <c r="B315" s="305"/>
      <c r="C315" s="366"/>
      <c r="D315" s="367"/>
      <c r="E315" s="816"/>
      <c r="F315" s="817"/>
      <c r="G315" s="818"/>
    </row>
    <row r="316" spans="1:7" x14ac:dyDescent="0.3">
      <c r="A316" s="604"/>
      <c r="B316" s="305"/>
      <c r="C316" s="366"/>
      <c r="D316" s="367"/>
      <c r="E316" s="816"/>
      <c r="F316" s="817"/>
      <c r="G316" s="818"/>
    </row>
    <row r="317" spans="1:7" x14ac:dyDescent="0.3">
      <c r="A317" s="604"/>
      <c r="B317" s="305"/>
      <c r="C317" s="366"/>
      <c r="D317" s="367"/>
      <c r="E317" s="816"/>
      <c r="F317" s="817"/>
      <c r="G317" s="818"/>
    </row>
    <row r="318" spans="1:7" x14ac:dyDescent="0.3">
      <c r="A318" s="793" t="s">
        <v>1456</v>
      </c>
      <c r="B318" s="305"/>
      <c r="C318" s="366"/>
      <c r="D318" s="367"/>
      <c r="E318" s="816"/>
      <c r="F318" s="817"/>
      <c r="G318" s="818"/>
    </row>
    <row r="319" spans="1:7" x14ac:dyDescent="0.3">
      <c r="A319" s="604" t="s">
        <v>457</v>
      </c>
      <c r="B319" s="305"/>
      <c r="C319" s="366"/>
      <c r="D319" s="367"/>
      <c r="E319" s="816">
        <v>450</v>
      </c>
      <c r="F319" s="817">
        <f t="shared" ref="F319:F321" si="49">E319*4.5</f>
        <v>2025</v>
      </c>
      <c r="G319" s="818">
        <f t="shared" ref="G319:G321" si="50">ROUND(E319+F319,0)</f>
        <v>2475</v>
      </c>
    </row>
    <row r="320" spans="1:7" x14ac:dyDescent="0.3">
      <c r="A320" s="604" t="s">
        <v>458</v>
      </c>
      <c r="B320" s="305"/>
      <c r="C320" s="366"/>
      <c r="D320" s="367"/>
      <c r="E320" s="816">
        <v>270</v>
      </c>
      <c r="F320" s="817">
        <f t="shared" si="49"/>
        <v>1215</v>
      </c>
      <c r="G320" s="818">
        <f t="shared" si="50"/>
        <v>1485</v>
      </c>
    </row>
    <row r="321" spans="1:7" x14ac:dyDescent="0.3">
      <c r="A321" s="604" t="s">
        <v>459</v>
      </c>
      <c r="B321" s="305"/>
      <c r="C321" s="366"/>
      <c r="D321" s="367"/>
      <c r="E321" s="816">
        <v>630</v>
      </c>
      <c r="F321" s="817">
        <f t="shared" si="49"/>
        <v>2835</v>
      </c>
      <c r="G321" s="818">
        <f t="shared" si="50"/>
        <v>3465</v>
      </c>
    </row>
    <row r="322" spans="1:7" x14ac:dyDescent="0.3">
      <c r="A322" s="604"/>
      <c r="B322" s="305"/>
      <c r="C322" s="366"/>
      <c r="D322" s="367"/>
      <c r="E322" s="816"/>
      <c r="F322" s="817"/>
      <c r="G322" s="818"/>
    </row>
    <row r="323" spans="1:7" x14ac:dyDescent="0.3">
      <c r="A323" s="794" t="s">
        <v>710</v>
      </c>
      <c r="B323" s="305"/>
      <c r="C323" s="366"/>
      <c r="D323" s="367"/>
      <c r="E323" s="816"/>
      <c r="F323" s="817"/>
      <c r="G323" s="818"/>
    </row>
    <row r="324" spans="1:7" x14ac:dyDescent="0.3">
      <c r="A324" s="604" t="s">
        <v>457</v>
      </c>
      <c r="B324" s="305"/>
      <c r="C324" s="366"/>
      <c r="D324" s="367"/>
      <c r="E324" s="816">
        <v>540</v>
      </c>
      <c r="F324" s="817">
        <f t="shared" ref="F324:F326" si="51">E324*4.5</f>
        <v>2430</v>
      </c>
      <c r="G324" s="818">
        <f t="shared" ref="G324:G326" si="52">ROUND(E324+F324,0)</f>
        <v>2970</v>
      </c>
    </row>
    <row r="325" spans="1:7" x14ac:dyDescent="0.3">
      <c r="A325" s="604" t="s">
        <v>458</v>
      </c>
      <c r="B325" s="305"/>
      <c r="C325" s="366"/>
      <c r="D325" s="367"/>
      <c r="E325" s="816">
        <v>540</v>
      </c>
      <c r="F325" s="817">
        <f t="shared" si="51"/>
        <v>2430</v>
      </c>
      <c r="G325" s="818">
        <f t="shared" si="52"/>
        <v>2970</v>
      </c>
    </row>
    <row r="326" spans="1:7" x14ac:dyDescent="0.3">
      <c r="A326" s="604" t="s">
        <v>459</v>
      </c>
      <c r="B326" s="305"/>
      <c r="C326" s="366"/>
      <c r="D326" s="367"/>
      <c r="E326" s="816">
        <v>810</v>
      </c>
      <c r="F326" s="817">
        <f t="shared" si="51"/>
        <v>3645</v>
      </c>
      <c r="G326" s="818">
        <f t="shared" si="52"/>
        <v>4455</v>
      </c>
    </row>
    <row r="327" spans="1:7" x14ac:dyDescent="0.3">
      <c r="A327" s="604"/>
      <c r="B327" s="305"/>
      <c r="C327" s="366"/>
      <c r="D327" s="367"/>
      <c r="E327" s="816"/>
      <c r="F327" s="817"/>
      <c r="G327" s="818"/>
    </row>
    <row r="328" spans="1:7" x14ac:dyDescent="0.3">
      <c r="A328" s="603" t="s">
        <v>1463</v>
      </c>
      <c r="B328" s="305"/>
      <c r="C328" s="366"/>
      <c r="D328" s="367"/>
      <c r="E328" s="816"/>
      <c r="F328" s="817"/>
      <c r="G328" s="818"/>
    </row>
    <row r="329" spans="1:7" x14ac:dyDescent="0.3">
      <c r="A329" s="793" t="s">
        <v>1456</v>
      </c>
      <c r="B329" s="305"/>
      <c r="C329" s="366"/>
      <c r="D329" s="367"/>
      <c r="E329" s="816"/>
      <c r="F329" s="817"/>
      <c r="G329" s="818"/>
    </row>
    <row r="330" spans="1:7" x14ac:dyDescent="0.3">
      <c r="A330" s="784" t="s">
        <v>712</v>
      </c>
      <c r="B330" s="305"/>
      <c r="C330" s="366"/>
      <c r="D330" s="367"/>
      <c r="E330" s="816">
        <v>270</v>
      </c>
      <c r="F330" s="817">
        <f t="shared" ref="F330:F340" si="53">E330*4.5</f>
        <v>1215</v>
      </c>
      <c r="G330" s="818">
        <f t="shared" ref="G330:G340" si="54">ROUND(E330+F330,0)</f>
        <v>1485</v>
      </c>
    </row>
    <row r="331" spans="1:7" x14ac:dyDescent="0.3">
      <c r="A331" s="784" t="s">
        <v>713</v>
      </c>
      <c r="B331" s="403"/>
      <c r="C331" s="366"/>
      <c r="D331" s="367"/>
      <c r="E331" s="816">
        <v>180</v>
      </c>
      <c r="F331" s="817">
        <f t="shared" si="53"/>
        <v>810</v>
      </c>
      <c r="G331" s="818">
        <f t="shared" si="54"/>
        <v>990</v>
      </c>
    </row>
    <row r="332" spans="1:7" x14ac:dyDescent="0.3">
      <c r="A332" s="784" t="s">
        <v>714</v>
      </c>
      <c r="B332" s="403"/>
      <c r="C332" s="366"/>
      <c r="D332" s="367"/>
      <c r="E332" s="816">
        <v>540</v>
      </c>
      <c r="F332" s="817">
        <f t="shared" si="53"/>
        <v>2430</v>
      </c>
      <c r="G332" s="818">
        <f t="shared" si="54"/>
        <v>2970</v>
      </c>
    </row>
    <row r="333" spans="1:7" x14ac:dyDescent="0.3">
      <c r="A333" s="784" t="s">
        <v>715</v>
      </c>
      <c r="B333" s="305"/>
      <c r="C333" s="366"/>
      <c r="D333" s="367"/>
      <c r="E333" s="816">
        <v>270</v>
      </c>
      <c r="F333" s="817">
        <f t="shared" si="53"/>
        <v>1215</v>
      </c>
      <c r="G333" s="818">
        <f t="shared" si="54"/>
        <v>1485</v>
      </c>
    </row>
    <row r="334" spans="1:7" x14ac:dyDescent="0.3">
      <c r="A334" s="784" t="s">
        <v>716</v>
      </c>
      <c r="B334" s="305"/>
      <c r="C334" s="366"/>
      <c r="D334" s="367"/>
      <c r="E334" s="816">
        <v>270</v>
      </c>
      <c r="F334" s="817">
        <f t="shared" si="53"/>
        <v>1215</v>
      </c>
      <c r="G334" s="818">
        <f t="shared" si="54"/>
        <v>1485</v>
      </c>
    </row>
    <row r="335" spans="1:7" x14ac:dyDescent="0.3">
      <c r="A335" s="784" t="s">
        <v>717</v>
      </c>
      <c r="B335" s="305"/>
      <c r="C335" s="366"/>
      <c r="D335" s="367"/>
      <c r="E335" s="816">
        <v>270</v>
      </c>
      <c r="F335" s="817">
        <f t="shared" si="53"/>
        <v>1215</v>
      </c>
      <c r="G335" s="818">
        <f t="shared" si="54"/>
        <v>1485</v>
      </c>
    </row>
    <row r="336" spans="1:7" x14ac:dyDescent="0.3">
      <c r="A336" s="784" t="s">
        <v>718</v>
      </c>
      <c r="B336" s="305"/>
      <c r="C336" s="366"/>
      <c r="D336" s="367"/>
      <c r="E336" s="816">
        <v>450</v>
      </c>
      <c r="F336" s="817">
        <f t="shared" si="53"/>
        <v>2025</v>
      </c>
      <c r="G336" s="818">
        <f t="shared" si="54"/>
        <v>2475</v>
      </c>
    </row>
    <row r="337" spans="1:7" x14ac:dyDescent="0.3">
      <c r="A337" s="784" t="s">
        <v>719</v>
      </c>
      <c r="B337" s="305"/>
      <c r="C337" s="366"/>
      <c r="D337" s="367"/>
      <c r="E337" s="816">
        <v>630</v>
      </c>
      <c r="F337" s="817">
        <f t="shared" si="53"/>
        <v>2835</v>
      </c>
      <c r="G337" s="818">
        <f t="shared" si="54"/>
        <v>3465</v>
      </c>
    </row>
    <row r="338" spans="1:7" x14ac:dyDescent="0.3">
      <c r="A338" s="784" t="s">
        <v>720</v>
      </c>
      <c r="B338" s="305"/>
      <c r="C338" s="366"/>
      <c r="D338" s="367"/>
      <c r="E338" s="816">
        <v>720</v>
      </c>
      <c r="F338" s="817">
        <f t="shared" si="53"/>
        <v>3240</v>
      </c>
      <c r="G338" s="818">
        <f t="shared" si="54"/>
        <v>3960</v>
      </c>
    </row>
    <row r="339" spans="1:7" x14ac:dyDescent="0.3">
      <c r="A339" s="784" t="s">
        <v>721</v>
      </c>
      <c r="B339" s="305"/>
      <c r="C339" s="366"/>
      <c r="D339" s="367"/>
      <c r="E339" s="816">
        <v>360</v>
      </c>
      <c r="F339" s="817">
        <f t="shared" si="53"/>
        <v>1620</v>
      </c>
      <c r="G339" s="818">
        <f t="shared" si="54"/>
        <v>1980</v>
      </c>
    </row>
    <row r="340" spans="1:7" x14ac:dyDescent="0.3">
      <c r="A340" s="784" t="s">
        <v>722</v>
      </c>
      <c r="B340" s="305"/>
      <c r="C340" s="366"/>
      <c r="D340" s="367"/>
      <c r="E340" s="816">
        <v>180</v>
      </c>
      <c r="F340" s="817">
        <f t="shared" si="53"/>
        <v>810</v>
      </c>
      <c r="G340" s="818">
        <f t="shared" si="54"/>
        <v>990</v>
      </c>
    </row>
    <row r="341" spans="1:7" x14ac:dyDescent="0.3">
      <c r="A341" s="784"/>
      <c r="B341" s="305"/>
      <c r="C341" s="366"/>
      <c r="D341" s="367"/>
      <c r="E341" s="816"/>
      <c r="F341" s="817"/>
      <c r="G341" s="818"/>
    </row>
    <row r="342" spans="1:7" x14ac:dyDescent="0.3">
      <c r="A342" s="794" t="s">
        <v>710</v>
      </c>
      <c r="B342" s="305"/>
      <c r="C342" s="366"/>
      <c r="D342" s="367"/>
      <c r="E342" s="816"/>
      <c r="F342" s="817"/>
      <c r="G342" s="818"/>
    </row>
    <row r="343" spans="1:7" x14ac:dyDescent="0.3">
      <c r="A343" s="784" t="s">
        <v>712</v>
      </c>
      <c r="B343" s="305"/>
      <c r="C343" s="366"/>
      <c r="D343" s="367"/>
      <c r="E343" s="816">
        <v>450</v>
      </c>
      <c r="F343" s="817">
        <f t="shared" ref="F343:F353" si="55">E343*4.5</f>
        <v>2025</v>
      </c>
      <c r="G343" s="818">
        <f t="shared" ref="G343:G353" si="56">ROUND(E343+F343,0)</f>
        <v>2475</v>
      </c>
    </row>
    <row r="344" spans="1:7" x14ac:dyDescent="0.3">
      <c r="A344" s="784" t="s">
        <v>713</v>
      </c>
      <c r="B344" s="305"/>
      <c r="C344" s="366"/>
      <c r="D344" s="367"/>
      <c r="E344" s="816">
        <v>360</v>
      </c>
      <c r="F344" s="817">
        <f t="shared" si="55"/>
        <v>1620</v>
      </c>
      <c r="G344" s="818">
        <f t="shared" si="56"/>
        <v>1980</v>
      </c>
    </row>
    <row r="345" spans="1:7" x14ac:dyDescent="0.3">
      <c r="A345" s="784" t="s">
        <v>714</v>
      </c>
      <c r="B345" s="305"/>
      <c r="C345" s="366"/>
      <c r="D345" s="367"/>
      <c r="E345" s="816">
        <v>720</v>
      </c>
      <c r="F345" s="817">
        <f t="shared" si="55"/>
        <v>3240</v>
      </c>
      <c r="G345" s="818">
        <f t="shared" si="56"/>
        <v>3960</v>
      </c>
    </row>
    <row r="346" spans="1:7" x14ac:dyDescent="0.3">
      <c r="A346" s="784" t="s">
        <v>715</v>
      </c>
      <c r="B346" s="305"/>
      <c r="C346" s="366"/>
      <c r="D346" s="367"/>
      <c r="E346" s="816">
        <v>450</v>
      </c>
      <c r="F346" s="817">
        <f t="shared" si="55"/>
        <v>2025</v>
      </c>
      <c r="G346" s="818">
        <f t="shared" si="56"/>
        <v>2475</v>
      </c>
    </row>
    <row r="347" spans="1:7" x14ac:dyDescent="0.3">
      <c r="A347" s="784" t="s">
        <v>716</v>
      </c>
      <c r="B347" s="305"/>
      <c r="C347" s="366"/>
      <c r="D347" s="367"/>
      <c r="E347" s="816">
        <v>450</v>
      </c>
      <c r="F347" s="817">
        <f t="shared" si="55"/>
        <v>2025</v>
      </c>
      <c r="G347" s="818">
        <f t="shared" si="56"/>
        <v>2475</v>
      </c>
    </row>
    <row r="348" spans="1:7" x14ac:dyDescent="0.3">
      <c r="A348" s="784" t="s">
        <v>717</v>
      </c>
      <c r="B348" s="305"/>
      <c r="C348" s="366"/>
      <c r="D348" s="367"/>
      <c r="E348" s="816">
        <v>450</v>
      </c>
      <c r="F348" s="817">
        <f t="shared" si="55"/>
        <v>2025</v>
      </c>
      <c r="G348" s="818">
        <f t="shared" si="56"/>
        <v>2475</v>
      </c>
    </row>
    <row r="349" spans="1:7" x14ac:dyDescent="0.3">
      <c r="A349" s="784" t="s">
        <v>718</v>
      </c>
      <c r="B349" s="305"/>
      <c r="C349" s="366"/>
      <c r="D349" s="367"/>
      <c r="E349" s="816">
        <v>630</v>
      </c>
      <c r="F349" s="817">
        <f t="shared" si="55"/>
        <v>2835</v>
      </c>
      <c r="G349" s="818">
        <f t="shared" si="56"/>
        <v>3465</v>
      </c>
    </row>
    <row r="350" spans="1:7" x14ac:dyDescent="0.3">
      <c r="A350" s="784" t="s">
        <v>719</v>
      </c>
      <c r="B350" s="305"/>
      <c r="C350" s="366"/>
      <c r="D350" s="367"/>
      <c r="E350" s="816">
        <v>810</v>
      </c>
      <c r="F350" s="817">
        <f t="shared" si="55"/>
        <v>3645</v>
      </c>
      <c r="G350" s="818">
        <f t="shared" si="56"/>
        <v>4455</v>
      </c>
    </row>
    <row r="351" spans="1:7" x14ac:dyDescent="0.3">
      <c r="A351" s="784" t="s">
        <v>720</v>
      </c>
      <c r="B351" s="305"/>
      <c r="C351" s="366"/>
      <c r="D351" s="367"/>
      <c r="E351" s="816">
        <v>900</v>
      </c>
      <c r="F351" s="817">
        <f t="shared" si="55"/>
        <v>4050</v>
      </c>
      <c r="G351" s="818">
        <f t="shared" si="56"/>
        <v>4950</v>
      </c>
    </row>
    <row r="352" spans="1:7" x14ac:dyDescent="0.3">
      <c r="A352" s="784" t="s">
        <v>721</v>
      </c>
      <c r="B352" s="305"/>
      <c r="C352" s="366"/>
      <c r="D352" s="367"/>
      <c r="E352" s="816">
        <v>540</v>
      </c>
      <c r="F352" s="817">
        <f t="shared" si="55"/>
        <v>2430</v>
      </c>
      <c r="G352" s="818">
        <f t="shared" si="56"/>
        <v>2970</v>
      </c>
    </row>
    <row r="353" spans="1:7" x14ac:dyDescent="0.3">
      <c r="A353" s="784" t="s">
        <v>722</v>
      </c>
      <c r="B353" s="305"/>
      <c r="C353" s="366"/>
      <c r="D353" s="367"/>
      <c r="E353" s="816">
        <v>810</v>
      </c>
      <c r="F353" s="817">
        <f t="shared" si="55"/>
        <v>3645</v>
      </c>
      <c r="G353" s="818">
        <f t="shared" si="56"/>
        <v>4455</v>
      </c>
    </row>
    <row r="354" spans="1:7" x14ac:dyDescent="0.3">
      <c r="A354" s="784"/>
      <c r="B354" s="305"/>
      <c r="C354" s="366"/>
      <c r="D354" s="367"/>
      <c r="E354" s="816"/>
      <c r="F354" s="817"/>
      <c r="G354" s="818"/>
    </row>
    <row r="355" spans="1:7" x14ac:dyDescent="0.3">
      <c r="A355" s="603" t="s">
        <v>1554</v>
      </c>
      <c r="B355" s="305"/>
      <c r="C355" s="366"/>
      <c r="D355" s="367"/>
      <c r="E355" s="816"/>
      <c r="F355" s="817"/>
      <c r="G355" s="818"/>
    </row>
    <row r="356" spans="1:7" x14ac:dyDescent="0.3">
      <c r="A356" s="793" t="s">
        <v>1456</v>
      </c>
      <c r="B356" s="305"/>
      <c r="C356" s="366"/>
      <c r="D356" s="367"/>
      <c r="E356" s="816"/>
      <c r="F356" s="817"/>
      <c r="G356" s="818"/>
    </row>
    <row r="357" spans="1:7" x14ac:dyDescent="0.3">
      <c r="A357" s="784" t="s">
        <v>723</v>
      </c>
      <c r="B357" s="305"/>
      <c r="C357" s="366"/>
      <c r="D357" s="367"/>
      <c r="E357" s="816"/>
      <c r="F357" s="817"/>
      <c r="G357" s="818"/>
    </row>
    <row r="358" spans="1:7" x14ac:dyDescent="0.3">
      <c r="A358" s="784" t="s">
        <v>724</v>
      </c>
      <c r="B358" s="305"/>
      <c r="C358" s="366"/>
      <c r="D358" s="367"/>
      <c r="E358" s="816">
        <v>810</v>
      </c>
      <c r="F358" s="817">
        <f>E358*6.26</f>
        <v>5070.5999999999995</v>
      </c>
      <c r="G358" s="818">
        <f t="shared" ref="G358:G363" si="57">ROUND(E358+F358,0)</f>
        <v>5881</v>
      </c>
    </row>
    <row r="359" spans="1:7" x14ac:dyDescent="0.3">
      <c r="A359" s="784" t="s">
        <v>725</v>
      </c>
      <c r="B359" s="305"/>
      <c r="C359" s="366"/>
      <c r="D359" s="367"/>
      <c r="E359" s="816">
        <v>270</v>
      </c>
      <c r="F359" s="817">
        <f t="shared" ref="F359:F363" si="58">E359*6.26</f>
        <v>1690.2</v>
      </c>
      <c r="G359" s="818">
        <f t="shared" si="57"/>
        <v>1960</v>
      </c>
    </row>
    <row r="360" spans="1:7" x14ac:dyDescent="0.3">
      <c r="A360" s="784" t="s">
        <v>726</v>
      </c>
      <c r="B360" s="305"/>
      <c r="C360" s="366"/>
      <c r="D360" s="367"/>
      <c r="E360" s="816">
        <v>990</v>
      </c>
      <c r="F360" s="817">
        <f t="shared" si="58"/>
        <v>6197.4</v>
      </c>
      <c r="G360" s="818">
        <f t="shared" si="57"/>
        <v>7187</v>
      </c>
    </row>
    <row r="361" spans="1:7" x14ac:dyDescent="0.3">
      <c r="A361" s="784" t="s">
        <v>727</v>
      </c>
      <c r="B361" s="305"/>
      <c r="C361" s="366"/>
      <c r="D361" s="367"/>
      <c r="E361" s="816">
        <v>990</v>
      </c>
      <c r="F361" s="817">
        <f t="shared" si="58"/>
        <v>6197.4</v>
      </c>
      <c r="G361" s="818">
        <f t="shared" si="57"/>
        <v>7187</v>
      </c>
    </row>
    <row r="362" spans="1:7" x14ac:dyDescent="0.3">
      <c r="A362" s="784" t="s">
        <v>728</v>
      </c>
      <c r="B362" s="305"/>
      <c r="C362" s="366"/>
      <c r="D362" s="367"/>
      <c r="E362" s="816">
        <v>990</v>
      </c>
      <c r="F362" s="817">
        <f t="shared" si="58"/>
        <v>6197.4</v>
      </c>
      <c r="G362" s="818">
        <f t="shared" si="57"/>
        <v>7187</v>
      </c>
    </row>
    <row r="363" spans="1:7" x14ac:dyDescent="0.3">
      <c r="A363" s="784" t="s">
        <v>729</v>
      </c>
      <c r="B363" s="305"/>
      <c r="C363" s="366"/>
      <c r="D363" s="367"/>
      <c r="E363" s="816">
        <v>1260</v>
      </c>
      <c r="F363" s="817">
        <f t="shared" si="58"/>
        <v>7887.5999999999995</v>
      </c>
      <c r="G363" s="818">
        <f t="shared" si="57"/>
        <v>9148</v>
      </c>
    </row>
    <row r="364" spans="1:7" x14ac:dyDescent="0.3">
      <c r="A364" s="784"/>
      <c r="B364" s="305"/>
      <c r="C364" s="366"/>
      <c r="D364" s="367"/>
      <c r="E364" s="816"/>
      <c r="F364" s="817"/>
      <c r="G364" s="818"/>
    </row>
    <row r="365" spans="1:7" x14ac:dyDescent="0.3">
      <c r="A365" s="794" t="s">
        <v>710</v>
      </c>
      <c r="B365" s="305"/>
      <c r="C365" s="366"/>
      <c r="D365" s="367"/>
      <c r="E365" s="816"/>
      <c r="F365" s="817"/>
      <c r="G365" s="818"/>
    </row>
    <row r="366" spans="1:7" x14ac:dyDescent="0.3">
      <c r="A366" s="784" t="s">
        <v>1351</v>
      </c>
      <c r="B366" s="305"/>
      <c r="C366" s="366"/>
      <c r="D366" s="367"/>
      <c r="E366" s="816"/>
      <c r="F366" s="817"/>
      <c r="G366" s="818"/>
    </row>
    <row r="367" spans="1:7" x14ac:dyDescent="0.3">
      <c r="A367" s="784" t="s">
        <v>724</v>
      </c>
      <c r="B367" s="305"/>
      <c r="C367" s="366"/>
      <c r="D367" s="367"/>
      <c r="E367" s="816">
        <v>990</v>
      </c>
      <c r="F367" s="817">
        <f t="shared" ref="F367:F372" si="59">E367*6.26</f>
        <v>6197.4</v>
      </c>
      <c r="G367" s="818">
        <f t="shared" ref="G367:G372" si="60">ROUND(E367+F367,0)</f>
        <v>7187</v>
      </c>
    </row>
    <row r="368" spans="1:7" x14ac:dyDescent="0.3">
      <c r="A368" s="784" t="s">
        <v>725</v>
      </c>
      <c r="B368" s="305"/>
      <c r="C368" s="366"/>
      <c r="D368" s="367"/>
      <c r="E368" s="816">
        <v>450</v>
      </c>
      <c r="F368" s="817">
        <f t="shared" si="59"/>
        <v>2817</v>
      </c>
      <c r="G368" s="818">
        <f t="shared" si="60"/>
        <v>3267</v>
      </c>
    </row>
    <row r="369" spans="1:45" x14ac:dyDescent="0.3">
      <c r="A369" s="784" t="s">
        <v>726</v>
      </c>
      <c r="B369" s="305"/>
      <c r="C369" s="366"/>
      <c r="D369" s="367"/>
      <c r="E369" s="816">
        <v>1260</v>
      </c>
      <c r="F369" s="817">
        <f t="shared" si="59"/>
        <v>7887.5999999999995</v>
      </c>
      <c r="G369" s="818">
        <f t="shared" si="60"/>
        <v>9148</v>
      </c>
    </row>
    <row r="370" spans="1:45" x14ac:dyDescent="0.3">
      <c r="A370" s="784" t="s">
        <v>727</v>
      </c>
      <c r="B370" s="305"/>
      <c r="C370" s="366"/>
      <c r="D370" s="367"/>
      <c r="E370" s="816">
        <v>1260</v>
      </c>
      <c r="F370" s="817">
        <f t="shared" si="59"/>
        <v>7887.5999999999995</v>
      </c>
      <c r="G370" s="818">
        <f t="shared" si="60"/>
        <v>9148</v>
      </c>
    </row>
    <row r="371" spans="1:45" x14ac:dyDescent="0.3">
      <c r="A371" s="784" t="s">
        <v>728</v>
      </c>
      <c r="B371" s="305"/>
      <c r="C371" s="366"/>
      <c r="D371" s="367"/>
      <c r="E371" s="816">
        <v>1440</v>
      </c>
      <c r="F371" s="817">
        <f t="shared" si="59"/>
        <v>9014.4</v>
      </c>
      <c r="G371" s="818">
        <f t="shared" si="60"/>
        <v>10454</v>
      </c>
    </row>
    <row r="372" spans="1:45" x14ac:dyDescent="0.3">
      <c r="A372" s="784" t="s">
        <v>729</v>
      </c>
      <c r="B372" s="305"/>
      <c r="C372" s="366"/>
      <c r="D372" s="367"/>
      <c r="E372" s="816">
        <v>1440</v>
      </c>
      <c r="F372" s="817">
        <f t="shared" si="59"/>
        <v>9014.4</v>
      </c>
      <c r="G372" s="818">
        <f t="shared" si="60"/>
        <v>10454</v>
      </c>
    </row>
    <row r="373" spans="1:45" x14ac:dyDescent="0.3">
      <c r="A373" s="784"/>
      <c r="B373" s="305"/>
      <c r="C373" s="366"/>
      <c r="D373" s="367"/>
      <c r="E373" s="816"/>
      <c r="F373" s="817"/>
      <c r="G373" s="818"/>
    </row>
    <row r="374" spans="1:45" x14ac:dyDescent="0.3">
      <c r="A374" s="795" t="s">
        <v>460</v>
      </c>
      <c r="B374" s="305"/>
      <c r="C374" s="366"/>
      <c r="D374" s="367"/>
      <c r="E374" s="816"/>
      <c r="F374" s="817"/>
      <c r="G374" s="818"/>
      <c r="AL374" s="351"/>
      <c r="AM374" s="351"/>
      <c r="AN374" s="351"/>
      <c r="AO374" s="351"/>
      <c r="AP374" s="351"/>
      <c r="AQ374" s="351"/>
      <c r="AR374" s="351"/>
      <c r="AS374" s="351"/>
    </row>
    <row r="375" spans="1:45" x14ac:dyDescent="0.3">
      <c r="A375" s="795" t="s">
        <v>461</v>
      </c>
      <c r="B375" s="305"/>
      <c r="C375" s="366"/>
      <c r="D375" s="367"/>
      <c r="E375" s="816">
        <v>90</v>
      </c>
      <c r="F375" s="817">
        <f t="shared" ref="F375:F379" si="61">E375*6.26</f>
        <v>563.4</v>
      </c>
      <c r="G375" s="818">
        <f t="shared" ref="G375:G379" si="62">ROUND(E375+F375,0)</f>
        <v>653</v>
      </c>
    </row>
    <row r="376" spans="1:45" x14ac:dyDescent="0.3">
      <c r="A376" s="784" t="s">
        <v>730</v>
      </c>
      <c r="B376" s="305"/>
      <c r="C376" s="366"/>
      <c r="D376" s="367"/>
      <c r="E376" s="816">
        <v>90</v>
      </c>
      <c r="F376" s="817">
        <f t="shared" si="61"/>
        <v>563.4</v>
      </c>
      <c r="G376" s="818">
        <f t="shared" si="62"/>
        <v>653</v>
      </c>
    </row>
    <row r="377" spans="1:45" x14ac:dyDescent="0.3">
      <c r="A377" s="784" t="s">
        <v>462</v>
      </c>
      <c r="B377" s="305"/>
      <c r="C377" s="366"/>
      <c r="D377" s="367"/>
      <c r="E377" s="816">
        <v>90</v>
      </c>
      <c r="F377" s="817">
        <f t="shared" si="61"/>
        <v>563.4</v>
      </c>
      <c r="G377" s="818">
        <f t="shared" si="62"/>
        <v>653</v>
      </c>
    </row>
    <row r="378" spans="1:45" x14ac:dyDescent="0.3">
      <c r="A378" s="784" t="s">
        <v>1352</v>
      </c>
      <c r="B378" s="305"/>
      <c r="C378" s="366"/>
      <c r="D378" s="367"/>
      <c r="E378" s="816">
        <v>90</v>
      </c>
      <c r="F378" s="817">
        <f t="shared" si="61"/>
        <v>563.4</v>
      </c>
      <c r="G378" s="818">
        <f t="shared" si="62"/>
        <v>653</v>
      </c>
    </row>
    <row r="379" spans="1:45" x14ac:dyDescent="0.3">
      <c r="A379" s="784" t="s">
        <v>463</v>
      </c>
      <c r="B379" s="305"/>
      <c r="C379" s="366"/>
      <c r="D379" s="367"/>
      <c r="E379" s="816">
        <v>90</v>
      </c>
      <c r="F379" s="817">
        <f t="shared" si="61"/>
        <v>563.4</v>
      </c>
      <c r="G379" s="818">
        <f t="shared" si="62"/>
        <v>653</v>
      </c>
    </row>
    <row r="380" spans="1:45" x14ac:dyDescent="0.3">
      <c r="A380" s="784"/>
      <c r="B380" s="305"/>
      <c r="C380" s="366"/>
      <c r="D380" s="367"/>
      <c r="E380" s="816"/>
      <c r="F380" s="817"/>
      <c r="G380" s="818"/>
    </row>
    <row r="381" spans="1:45" x14ac:dyDescent="0.3">
      <c r="A381" s="794" t="s">
        <v>710</v>
      </c>
      <c r="B381" s="305"/>
      <c r="C381" s="366"/>
      <c r="D381" s="367"/>
      <c r="E381" s="816"/>
      <c r="F381" s="817"/>
      <c r="G381" s="818"/>
    </row>
    <row r="382" spans="1:45" x14ac:dyDescent="0.3">
      <c r="A382" s="795" t="s">
        <v>460</v>
      </c>
      <c r="B382" s="305"/>
      <c r="C382" s="366"/>
      <c r="D382" s="367"/>
      <c r="E382" s="816"/>
      <c r="F382" s="817"/>
      <c r="G382" s="818"/>
    </row>
    <row r="383" spans="1:45" x14ac:dyDescent="0.3">
      <c r="A383" s="795" t="s">
        <v>461</v>
      </c>
      <c r="B383" s="305"/>
      <c r="C383" s="366"/>
      <c r="D383" s="367"/>
      <c r="E383" s="816">
        <v>180</v>
      </c>
      <c r="F383" s="817">
        <f t="shared" ref="F383:F387" si="63">E383*6.26</f>
        <v>1126.8</v>
      </c>
      <c r="G383" s="818">
        <f t="shared" ref="G383:G387" si="64">ROUND(E383+F383,0)</f>
        <v>1307</v>
      </c>
    </row>
    <row r="384" spans="1:45" x14ac:dyDescent="0.3">
      <c r="A384" s="784" t="s">
        <v>730</v>
      </c>
      <c r="B384" s="305"/>
      <c r="C384" s="366"/>
      <c r="D384" s="367"/>
      <c r="E384" s="816">
        <v>180</v>
      </c>
      <c r="F384" s="817">
        <f t="shared" si="63"/>
        <v>1126.8</v>
      </c>
      <c r="G384" s="818">
        <f t="shared" si="64"/>
        <v>1307</v>
      </c>
    </row>
    <row r="385" spans="1:7" x14ac:dyDescent="0.3">
      <c r="A385" s="784" t="s">
        <v>462</v>
      </c>
      <c r="B385" s="305"/>
      <c r="C385" s="366"/>
      <c r="D385" s="367"/>
      <c r="E385" s="816">
        <v>180</v>
      </c>
      <c r="F385" s="817">
        <f t="shared" si="63"/>
        <v>1126.8</v>
      </c>
      <c r="G385" s="818">
        <f t="shared" si="64"/>
        <v>1307</v>
      </c>
    </row>
    <row r="386" spans="1:7" x14ac:dyDescent="0.3">
      <c r="A386" s="784" t="s">
        <v>731</v>
      </c>
      <c r="B386" s="305"/>
      <c r="C386" s="366"/>
      <c r="D386" s="367"/>
      <c r="E386" s="816">
        <v>180</v>
      </c>
      <c r="F386" s="817">
        <f t="shared" si="63"/>
        <v>1126.8</v>
      </c>
      <c r="G386" s="818">
        <f t="shared" si="64"/>
        <v>1307</v>
      </c>
    </row>
    <row r="387" spans="1:7" x14ac:dyDescent="0.3">
      <c r="A387" s="784" t="s">
        <v>463</v>
      </c>
      <c r="B387" s="305"/>
      <c r="C387" s="366"/>
      <c r="D387" s="367"/>
      <c r="E387" s="816">
        <v>180</v>
      </c>
      <c r="F387" s="817">
        <f t="shared" si="63"/>
        <v>1126.8</v>
      </c>
      <c r="G387" s="818">
        <f t="shared" si="64"/>
        <v>1307</v>
      </c>
    </row>
    <row r="388" spans="1:7" x14ac:dyDescent="0.3">
      <c r="A388" s="784"/>
      <c r="B388" s="305"/>
      <c r="C388" s="366"/>
      <c r="D388" s="367"/>
      <c r="E388" s="816"/>
      <c r="F388" s="817"/>
      <c r="G388" s="818"/>
    </row>
    <row r="389" spans="1:7" x14ac:dyDescent="0.3">
      <c r="A389" s="793" t="s">
        <v>1456</v>
      </c>
      <c r="B389" s="305"/>
      <c r="C389" s="366"/>
      <c r="D389" s="367"/>
      <c r="E389" s="816"/>
      <c r="F389" s="817"/>
      <c r="G389" s="818"/>
    </row>
    <row r="390" spans="1:7" x14ac:dyDescent="0.3">
      <c r="A390" s="795" t="s">
        <v>732</v>
      </c>
      <c r="B390" s="305"/>
      <c r="C390" s="366"/>
      <c r="D390" s="367"/>
      <c r="E390" s="816"/>
      <c r="F390" s="817"/>
      <c r="G390" s="818"/>
    </row>
    <row r="391" spans="1:7" x14ac:dyDescent="0.3">
      <c r="A391" s="784" t="s">
        <v>733</v>
      </c>
      <c r="B391" s="305"/>
      <c r="C391" s="366"/>
      <c r="D391" s="367"/>
      <c r="E391" s="816">
        <v>90</v>
      </c>
      <c r="F391" s="817">
        <f t="shared" ref="F391:F393" si="65">E391*6.26</f>
        <v>563.4</v>
      </c>
      <c r="G391" s="818">
        <f t="shared" ref="G391:G393" si="66">ROUND(E391+F391,0)</f>
        <v>653</v>
      </c>
    </row>
    <row r="392" spans="1:7" x14ac:dyDescent="0.3">
      <c r="A392" s="784" t="s">
        <v>465</v>
      </c>
      <c r="B392" s="305"/>
      <c r="C392" s="366"/>
      <c r="D392" s="367"/>
      <c r="E392" s="816">
        <v>180</v>
      </c>
      <c r="F392" s="817">
        <f t="shared" si="65"/>
        <v>1126.8</v>
      </c>
      <c r="G392" s="818">
        <f t="shared" si="66"/>
        <v>1307</v>
      </c>
    </row>
    <row r="393" spans="1:7" x14ac:dyDescent="0.3">
      <c r="A393" s="784" t="s">
        <v>464</v>
      </c>
      <c r="B393" s="305"/>
      <c r="C393" s="366"/>
      <c r="D393" s="367"/>
      <c r="E393" s="816">
        <v>990</v>
      </c>
      <c r="F393" s="817">
        <f t="shared" si="65"/>
        <v>6197.4</v>
      </c>
      <c r="G393" s="818">
        <f t="shared" si="66"/>
        <v>7187</v>
      </c>
    </row>
    <row r="394" spans="1:7" x14ac:dyDescent="0.3">
      <c r="A394" s="794" t="s">
        <v>710</v>
      </c>
      <c r="B394" s="305"/>
      <c r="C394" s="366"/>
      <c r="D394" s="367"/>
      <c r="E394" s="816"/>
      <c r="F394" s="817"/>
      <c r="G394" s="818"/>
    </row>
    <row r="395" spans="1:7" x14ac:dyDescent="0.3">
      <c r="A395" s="795" t="s">
        <v>732</v>
      </c>
      <c r="B395" s="305"/>
      <c r="C395" s="366"/>
      <c r="D395" s="367"/>
      <c r="E395" s="816"/>
      <c r="F395" s="817"/>
      <c r="G395" s="818"/>
    </row>
    <row r="396" spans="1:7" x14ac:dyDescent="0.3">
      <c r="A396" s="784" t="s">
        <v>733</v>
      </c>
      <c r="B396" s="305"/>
      <c r="C396" s="366"/>
      <c r="D396" s="367"/>
      <c r="E396" s="816">
        <v>270</v>
      </c>
      <c r="F396" s="817">
        <f t="shared" ref="F396:F398" si="67">E396*6.26</f>
        <v>1690.2</v>
      </c>
      <c r="G396" s="818">
        <f t="shared" ref="G396:G398" si="68">ROUND(E396+F396,0)</f>
        <v>1960</v>
      </c>
    </row>
    <row r="397" spans="1:7" x14ac:dyDescent="0.3">
      <c r="A397" s="784" t="s">
        <v>465</v>
      </c>
      <c r="B397" s="305"/>
      <c r="C397" s="366"/>
      <c r="D397" s="367"/>
      <c r="E397" s="816">
        <v>270</v>
      </c>
      <c r="F397" s="817">
        <f t="shared" si="67"/>
        <v>1690.2</v>
      </c>
      <c r="G397" s="818">
        <f t="shared" si="68"/>
        <v>1960</v>
      </c>
    </row>
    <row r="398" spans="1:7" x14ac:dyDescent="0.3">
      <c r="A398" s="784" t="s">
        <v>464</v>
      </c>
      <c r="B398" s="305"/>
      <c r="C398" s="366"/>
      <c r="D398" s="367"/>
      <c r="E398" s="816">
        <v>1260</v>
      </c>
      <c r="F398" s="817">
        <f t="shared" si="67"/>
        <v>7887.5999999999995</v>
      </c>
      <c r="G398" s="818">
        <f t="shared" si="68"/>
        <v>9148</v>
      </c>
    </row>
    <row r="399" spans="1:7" x14ac:dyDescent="0.3">
      <c r="A399" s="784"/>
      <c r="B399" s="305"/>
      <c r="C399" s="366"/>
      <c r="D399" s="367"/>
      <c r="E399" s="816"/>
      <c r="F399" s="817"/>
      <c r="G399" s="818"/>
    </row>
    <row r="400" spans="1:7" x14ac:dyDescent="0.3">
      <c r="A400" s="606" t="s">
        <v>1555</v>
      </c>
      <c r="B400" s="305"/>
      <c r="C400" s="366"/>
      <c r="D400" s="367"/>
      <c r="E400" s="816"/>
      <c r="F400" s="817"/>
      <c r="G400" s="818"/>
    </row>
    <row r="401" spans="1:7" x14ac:dyDescent="0.3">
      <c r="A401" s="793" t="s">
        <v>1456</v>
      </c>
      <c r="B401" s="305"/>
      <c r="C401" s="366"/>
      <c r="D401" s="367"/>
      <c r="E401" s="816"/>
      <c r="F401" s="817"/>
      <c r="G401" s="818"/>
    </row>
    <row r="402" spans="1:7" x14ac:dyDescent="0.3">
      <c r="A402" s="784" t="s">
        <v>734</v>
      </c>
      <c r="B402" s="305"/>
      <c r="C402" s="366"/>
      <c r="D402" s="367"/>
      <c r="E402" s="816">
        <v>270</v>
      </c>
      <c r="F402" s="817">
        <f>E402*4.5</f>
        <v>1215</v>
      </c>
      <c r="G402" s="818">
        <f t="shared" ref="G402:G405" si="69">ROUND(E402+F402,0)</f>
        <v>1485</v>
      </c>
    </row>
    <row r="403" spans="1:7" x14ac:dyDescent="0.3">
      <c r="A403" s="784" t="s">
        <v>735</v>
      </c>
      <c r="B403" s="305"/>
      <c r="C403" s="366"/>
      <c r="D403" s="367"/>
      <c r="E403" s="816">
        <v>270</v>
      </c>
      <c r="F403" s="817">
        <f t="shared" ref="F403:F405" si="70">E403*4.5</f>
        <v>1215</v>
      </c>
      <c r="G403" s="818">
        <f t="shared" si="69"/>
        <v>1485</v>
      </c>
    </row>
    <row r="404" spans="1:7" x14ac:dyDescent="0.3">
      <c r="A404" s="784" t="s">
        <v>736</v>
      </c>
      <c r="B404" s="305"/>
      <c r="C404" s="366"/>
      <c r="D404" s="367"/>
      <c r="E404" s="816">
        <v>270</v>
      </c>
      <c r="F404" s="817">
        <f t="shared" si="70"/>
        <v>1215</v>
      </c>
      <c r="G404" s="818">
        <f t="shared" si="69"/>
        <v>1485</v>
      </c>
    </row>
    <row r="405" spans="1:7" x14ac:dyDescent="0.3">
      <c r="A405" s="784" t="s">
        <v>737</v>
      </c>
      <c r="B405" s="305"/>
      <c r="C405" s="366"/>
      <c r="D405" s="367"/>
      <c r="E405" s="816">
        <v>270</v>
      </c>
      <c r="F405" s="817">
        <f t="shared" si="70"/>
        <v>1215</v>
      </c>
      <c r="G405" s="818">
        <f t="shared" si="69"/>
        <v>1485</v>
      </c>
    </row>
    <row r="406" spans="1:7" x14ac:dyDescent="0.3">
      <c r="A406" s="784" t="s">
        <v>738</v>
      </c>
      <c r="B406" s="305"/>
      <c r="C406" s="366"/>
      <c r="D406" s="367"/>
      <c r="E406" s="816" t="s">
        <v>1431</v>
      </c>
      <c r="F406" s="816" t="s">
        <v>1431</v>
      </c>
      <c r="G406" s="827" t="s">
        <v>1431</v>
      </c>
    </row>
    <row r="407" spans="1:7" x14ac:dyDescent="0.3">
      <c r="A407" s="784" t="s">
        <v>739</v>
      </c>
      <c r="B407" s="305"/>
      <c r="C407" s="366"/>
      <c r="D407" s="367"/>
      <c r="E407" s="816" t="s">
        <v>1431</v>
      </c>
      <c r="F407" s="816" t="s">
        <v>1431</v>
      </c>
      <c r="G407" s="827" t="s">
        <v>1431</v>
      </c>
    </row>
    <row r="408" spans="1:7" x14ac:dyDescent="0.3">
      <c r="A408" s="784" t="s">
        <v>740</v>
      </c>
      <c r="B408" s="332"/>
      <c r="C408" s="332"/>
      <c r="D408" s="367"/>
      <c r="E408" s="816" t="s">
        <v>1431</v>
      </c>
      <c r="F408" s="816" t="s">
        <v>1431</v>
      </c>
      <c r="G408" s="827" t="s">
        <v>1431</v>
      </c>
    </row>
    <row r="409" spans="1:7" x14ac:dyDescent="0.3">
      <c r="A409" s="784" t="s">
        <v>741</v>
      </c>
      <c r="B409" s="305"/>
      <c r="C409" s="305"/>
      <c r="D409" s="367"/>
      <c r="E409" s="816">
        <v>90</v>
      </c>
      <c r="F409" s="817">
        <f t="shared" ref="F409:F411" si="71">E409*4.5</f>
        <v>405</v>
      </c>
      <c r="G409" s="818">
        <f t="shared" ref="G409:G411" si="72">ROUND(E409+F409,0)</f>
        <v>495</v>
      </c>
    </row>
    <row r="410" spans="1:7" x14ac:dyDescent="0.3">
      <c r="A410" s="784" t="s">
        <v>742</v>
      </c>
      <c r="B410" s="305"/>
      <c r="C410" s="305"/>
      <c r="D410" s="367"/>
      <c r="E410" s="816">
        <v>90</v>
      </c>
      <c r="F410" s="817">
        <f t="shared" si="71"/>
        <v>405</v>
      </c>
      <c r="G410" s="818">
        <f t="shared" si="72"/>
        <v>495</v>
      </c>
    </row>
    <row r="411" spans="1:7" x14ac:dyDescent="0.3">
      <c r="A411" s="784" t="s">
        <v>743</v>
      </c>
      <c r="B411" s="305"/>
      <c r="C411" s="305"/>
      <c r="D411" s="367"/>
      <c r="E411" s="816">
        <v>90</v>
      </c>
      <c r="F411" s="817">
        <f t="shared" si="71"/>
        <v>405</v>
      </c>
      <c r="G411" s="818">
        <f t="shared" si="72"/>
        <v>495</v>
      </c>
    </row>
    <row r="412" spans="1:7" x14ac:dyDescent="0.3">
      <c r="A412" s="784"/>
      <c r="B412" s="305"/>
      <c r="C412" s="305"/>
      <c r="D412" s="367"/>
      <c r="E412" s="816"/>
      <c r="F412" s="817"/>
      <c r="G412" s="818"/>
    </row>
    <row r="413" spans="1:7" x14ac:dyDescent="0.3">
      <c r="A413" s="794" t="s">
        <v>710</v>
      </c>
      <c r="B413" s="305"/>
      <c r="C413" s="305"/>
      <c r="D413" s="367"/>
      <c r="E413" s="816"/>
      <c r="F413" s="817"/>
      <c r="G413" s="818"/>
    </row>
    <row r="414" spans="1:7" x14ac:dyDescent="0.3">
      <c r="A414" s="784" t="s">
        <v>734</v>
      </c>
      <c r="B414" s="305"/>
      <c r="C414" s="305"/>
      <c r="D414" s="367"/>
      <c r="E414" s="816">
        <v>450</v>
      </c>
      <c r="F414" s="817">
        <f t="shared" ref="F414:F417" si="73">E414*4.5</f>
        <v>2025</v>
      </c>
      <c r="G414" s="818">
        <f t="shared" ref="G414:G417" si="74">ROUND(E414+F414,0)</f>
        <v>2475</v>
      </c>
    </row>
    <row r="415" spans="1:7" x14ac:dyDescent="0.3">
      <c r="A415" s="784" t="s">
        <v>735</v>
      </c>
      <c r="B415" s="305"/>
      <c r="C415" s="305"/>
      <c r="D415" s="367"/>
      <c r="E415" s="816">
        <v>450</v>
      </c>
      <c r="F415" s="817">
        <f t="shared" si="73"/>
        <v>2025</v>
      </c>
      <c r="G415" s="818">
        <f t="shared" si="74"/>
        <v>2475</v>
      </c>
    </row>
    <row r="416" spans="1:7" x14ac:dyDescent="0.3">
      <c r="A416" s="784" t="s">
        <v>736</v>
      </c>
      <c r="B416" s="305"/>
      <c r="C416" s="305"/>
      <c r="D416" s="367"/>
      <c r="E416" s="816">
        <v>450</v>
      </c>
      <c r="F416" s="817">
        <f t="shared" si="73"/>
        <v>2025</v>
      </c>
      <c r="G416" s="818">
        <f t="shared" si="74"/>
        <v>2475</v>
      </c>
    </row>
    <row r="417" spans="1:7" x14ac:dyDescent="0.3">
      <c r="A417" s="784" t="s">
        <v>737</v>
      </c>
      <c r="B417" s="305"/>
      <c r="C417" s="305"/>
      <c r="D417" s="367"/>
      <c r="E417" s="816">
        <v>450</v>
      </c>
      <c r="F417" s="817">
        <f t="shared" si="73"/>
        <v>2025</v>
      </c>
      <c r="G417" s="818">
        <f t="shared" si="74"/>
        <v>2475</v>
      </c>
    </row>
    <row r="418" spans="1:7" x14ac:dyDescent="0.3">
      <c r="A418" s="784" t="s">
        <v>738</v>
      </c>
      <c r="B418" s="305"/>
      <c r="C418" s="305"/>
      <c r="D418" s="367"/>
      <c r="E418" s="816" t="s">
        <v>1431</v>
      </c>
      <c r="F418" s="816" t="s">
        <v>1431</v>
      </c>
      <c r="G418" s="827" t="s">
        <v>1431</v>
      </c>
    </row>
    <row r="419" spans="1:7" x14ac:dyDescent="0.3">
      <c r="A419" s="784" t="s">
        <v>739</v>
      </c>
      <c r="B419" s="305"/>
      <c r="C419" s="305"/>
      <c r="D419" s="367"/>
      <c r="E419" s="816" t="s">
        <v>1431</v>
      </c>
      <c r="F419" s="816" t="s">
        <v>1431</v>
      </c>
      <c r="G419" s="827" t="s">
        <v>1431</v>
      </c>
    </row>
    <row r="420" spans="1:7" x14ac:dyDescent="0.3">
      <c r="A420" s="784" t="s">
        <v>740</v>
      </c>
      <c r="B420" s="332"/>
      <c r="C420" s="332"/>
      <c r="D420" s="367"/>
      <c r="E420" s="816" t="s">
        <v>1431</v>
      </c>
      <c r="F420" s="816" t="s">
        <v>1431</v>
      </c>
      <c r="G420" s="827" t="s">
        <v>1431</v>
      </c>
    </row>
    <row r="421" spans="1:7" x14ac:dyDescent="0.3">
      <c r="A421" s="784" t="s">
        <v>741</v>
      </c>
      <c r="B421" s="305"/>
      <c r="C421" s="305"/>
      <c r="D421" s="367"/>
      <c r="E421" s="816">
        <v>270</v>
      </c>
      <c r="F421" s="817">
        <f t="shared" ref="F421:F423" si="75">E421*4.5</f>
        <v>1215</v>
      </c>
      <c r="G421" s="818">
        <f t="shared" ref="G421:G423" si="76">ROUND(E421+F421,0)</f>
        <v>1485</v>
      </c>
    </row>
    <row r="422" spans="1:7" x14ac:dyDescent="0.3">
      <c r="A422" s="784" t="s">
        <v>742</v>
      </c>
      <c r="B422" s="305"/>
      <c r="C422" s="305"/>
      <c r="D422" s="367"/>
      <c r="E422" s="816">
        <v>270</v>
      </c>
      <c r="F422" s="817">
        <f t="shared" si="75"/>
        <v>1215</v>
      </c>
      <c r="G422" s="818">
        <f t="shared" si="76"/>
        <v>1485</v>
      </c>
    </row>
    <row r="423" spans="1:7" x14ac:dyDescent="0.3">
      <c r="A423" s="784" t="s">
        <v>743</v>
      </c>
      <c r="B423" s="305"/>
      <c r="C423" s="305"/>
      <c r="D423" s="367"/>
      <c r="E423" s="816">
        <v>270</v>
      </c>
      <c r="F423" s="817">
        <f t="shared" si="75"/>
        <v>1215</v>
      </c>
      <c r="G423" s="818">
        <f t="shared" si="76"/>
        <v>1485</v>
      </c>
    </row>
    <row r="424" spans="1:7" x14ac:dyDescent="0.3">
      <c r="A424" s="784"/>
      <c r="B424" s="305"/>
      <c r="C424" s="305"/>
      <c r="D424" s="367"/>
      <c r="E424" s="816"/>
      <c r="F424" s="817"/>
      <c r="G424" s="818"/>
    </row>
    <row r="425" spans="1:7" x14ac:dyDescent="0.3">
      <c r="A425" s="795" t="s">
        <v>744</v>
      </c>
      <c r="B425" s="305"/>
      <c r="C425" s="305"/>
      <c r="D425" s="367"/>
      <c r="E425" s="816"/>
      <c r="F425" s="817"/>
      <c r="G425" s="818"/>
    </row>
    <row r="426" spans="1:7" x14ac:dyDescent="0.3">
      <c r="A426" s="793" t="s">
        <v>1456</v>
      </c>
      <c r="B426" s="305"/>
      <c r="C426" s="305"/>
      <c r="D426" s="367"/>
      <c r="E426" s="816"/>
      <c r="F426" s="817"/>
      <c r="G426" s="639"/>
    </row>
    <row r="427" spans="1:7" x14ac:dyDescent="0.3">
      <c r="A427" s="784" t="s">
        <v>745</v>
      </c>
      <c r="B427" s="332"/>
      <c r="C427" s="332"/>
      <c r="D427" s="367"/>
      <c r="E427" s="816">
        <v>540</v>
      </c>
      <c r="F427" s="817">
        <f t="shared" ref="F427:F429" si="77">E427*4.5</f>
        <v>2430</v>
      </c>
      <c r="G427" s="818">
        <f t="shared" ref="G427:G429" si="78">ROUND(E427+F427,0)</f>
        <v>2970</v>
      </c>
    </row>
    <row r="428" spans="1:7" x14ac:dyDescent="0.3">
      <c r="A428" s="784" t="s">
        <v>467</v>
      </c>
      <c r="B428" s="332"/>
      <c r="C428" s="332"/>
      <c r="D428" s="367"/>
      <c r="E428" s="816">
        <v>810</v>
      </c>
      <c r="F428" s="817">
        <f t="shared" si="77"/>
        <v>3645</v>
      </c>
      <c r="G428" s="818">
        <f t="shared" si="78"/>
        <v>4455</v>
      </c>
    </row>
    <row r="429" spans="1:7" x14ac:dyDescent="0.3">
      <c r="A429" s="796" t="s">
        <v>746</v>
      </c>
      <c r="B429" s="776"/>
      <c r="C429" s="776"/>
      <c r="D429" s="797"/>
      <c r="E429" s="816">
        <v>2070</v>
      </c>
      <c r="F429" s="817">
        <f t="shared" si="77"/>
        <v>9315</v>
      </c>
      <c r="G429" s="818">
        <f t="shared" si="78"/>
        <v>11385</v>
      </c>
    </row>
    <row r="430" spans="1:7" x14ac:dyDescent="0.3">
      <c r="A430" s="796" t="s">
        <v>747</v>
      </c>
      <c r="B430" s="776"/>
      <c r="C430" s="776"/>
      <c r="D430" s="797"/>
      <c r="E430" s="816" t="s">
        <v>1431</v>
      </c>
      <c r="F430" s="816" t="s">
        <v>1431</v>
      </c>
      <c r="G430" s="827" t="s">
        <v>1431</v>
      </c>
    </row>
    <row r="431" spans="1:7" x14ac:dyDescent="0.3">
      <c r="A431" s="796" t="s">
        <v>748</v>
      </c>
      <c r="B431" s="776"/>
      <c r="C431" s="776"/>
      <c r="D431" s="797"/>
      <c r="E431" s="816" t="s">
        <v>1431</v>
      </c>
      <c r="F431" s="816" t="s">
        <v>1431</v>
      </c>
      <c r="G431" s="827" t="s">
        <v>1431</v>
      </c>
    </row>
    <row r="432" spans="1:7" x14ac:dyDescent="0.3">
      <c r="A432" s="796" t="s">
        <v>749</v>
      </c>
      <c r="B432" s="776"/>
      <c r="C432" s="776"/>
      <c r="D432" s="797"/>
      <c r="E432" s="816">
        <v>270</v>
      </c>
      <c r="F432" s="817">
        <f t="shared" ref="F432" si="79">E432*4.5</f>
        <v>1215</v>
      </c>
      <c r="G432" s="818">
        <f t="shared" ref="G432" si="80">ROUND(E432+F432,0)</f>
        <v>1485</v>
      </c>
    </row>
    <row r="433" spans="1:7" x14ac:dyDescent="0.3">
      <c r="A433" s="796" t="s">
        <v>750</v>
      </c>
      <c r="B433" s="776"/>
      <c r="C433" s="776"/>
      <c r="D433" s="797"/>
      <c r="E433" s="816" t="s">
        <v>1431</v>
      </c>
      <c r="F433" s="816" t="s">
        <v>1431</v>
      </c>
      <c r="G433" s="827" t="s">
        <v>1431</v>
      </c>
    </row>
    <row r="434" spans="1:7" x14ac:dyDescent="0.3">
      <c r="A434" s="796" t="s">
        <v>751</v>
      </c>
      <c r="B434" s="776"/>
      <c r="C434" s="776"/>
      <c r="D434" s="797"/>
      <c r="E434" s="816" t="s">
        <v>1431</v>
      </c>
      <c r="F434" s="816" t="s">
        <v>1431</v>
      </c>
      <c r="G434" s="827" t="s">
        <v>1431</v>
      </c>
    </row>
    <row r="435" spans="1:7" x14ac:dyDescent="0.3">
      <c r="A435" s="796" t="s">
        <v>752</v>
      </c>
      <c r="B435" s="776"/>
      <c r="C435" s="776"/>
      <c r="D435" s="797"/>
      <c r="E435" s="816" t="s">
        <v>1431</v>
      </c>
      <c r="F435" s="816" t="s">
        <v>1431</v>
      </c>
      <c r="G435" s="827" t="s">
        <v>1431</v>
      </c>
    </row>
    <row r="436" spans="1:7" x14ac:dyDescent="0.3">
      <c r="A436" s="796" t="s">
        <v>753</v>
      </c>
      <c r="B436" s="776"/>
      <c r="C436" s="776"/>
      <c r="D436" s="797"/>
      <c r="E436" s="816" t="s">
        <v>1431</v>
      </c>
      <c r="F436" s="816" t="s">
        <v>1431</v>
      </c>
      <c r="G436" s="827" t="s">
        <v>1431</v>
      </c>
    </row>
    <row r="437" spans="1:7" x14ac:dyDescent="0.3">
      <c r="A437" s="796" t="s">
        <v>468</v>
      </c>
      <c r="B437" s="798"/>
      <c r="C437" s="799"/>
      <c r="D437" s="797"/>
      <c r="E437" s="816">
        <v>270</v>
      </c>
      <c r="F437" s="817">
        <f t="shared" ref="F437:F443" si="81">E437*4.5</f>
        <v>1215</v>
      </c>
      <c r="G437" s="818">
        <f t="shared" ref="G437:G443" si="82">ROUND(E437+F437,0)</f>
        <v>1485</v>
      </c>
    </row>
    <row r="438" spans="1:7" x14ac:dyDescent="0.3">
      <c r="A438" s="796" t="s">
        <v>754</v>
      </c>
      <c r="B438" s="798"/>
      <c r="C438" s="799"/>
      <c r="D438" s="797"/>
      <c r="E438" s="816">
        <v>270</v>
      </c>
      <c r="F438" s="817">
        <f t="shared" si="81"/>
        <v>1215</v>
      </c>
      <c r="G438" s="818">
        <f t="shared" si="82"/>
        <v>1485</v>
      </c>
    </row>
    <row r="439" spans="1:7" x14ac:dyDescent="0.3">
      <c r="A439" s="784" t="s">
        <v>755</v>
      </c>
      <c r="B439" s="305"/>
      <c r="C439" s="366"/>
      <c r="D439" s="367"/>
      <c r="E439" s="816">
        <v>720</v>
      </c>
      <c r="F439" s="817">
        <f t="shared" si="81"/>
        <v>3240</v>
      </c>
      <c r="G439" s="818">
        <f t="shared" si="82"/>
        <v>3960</v>
      </c>
    </row>
    <row r="440" spans="1:7" x14ac:dyDescent="0.3">
      <c r="A440" s="784" t="s">
        <v>469</v>
      </c>
      <c r="B440" s="305"/>
      <c r="C440" s="366"/>
      <c r="D440" s="367"/>
      <c r="E440" s="816">
        <v>540</v>
      </c>
      <c r="F440" s="817">
        <f t="shared" si="81"/>
        <v>2430</v>
      </c>
      <c r="G440" s="818">
        <f t="shared" si="82"/>
        <v>2970</v>
      </c>
    </row>
    <row r="441" spans="1:7" x14ac:dyDescent="0.3">
      <c r="A441" s="784" t="s">
        <v>756</v>
      </c>
      <c r="B441" s="305"/>
      <c r="C441" s="366"/>
      <c r="D441" s="367"/>
      <c r="E441" s="816">
        <v>540</v>
      </c>
      <c r="F441" s="817">
        <f t="shared" si="81"/>
        <v>2430</v>
      </c>
      <c r="G441" s="818">
        <f t="shared" si="82"/>
        <v>2970</v>
      </c>
    </row>
    <row r="442" spans="1:7" x14ac:dyDescent="0.3">
      <c r="A442" s="784" t="s">
        <v>757</v>
      </c>
      <c r="B442" s="305"/>
      <c r="C442" s="366"/>
      <c r="D442" s="367"/>
      <c r="E442" s="816">
        <v>540</v>
      </c>
      <c r="F442" s="817">
        <f t="shared" si="81"/>
        <v>2430</v>
      </c>
      <c r="G442" s="818">
        <f t="shared" si="82"/>
        <v>2970</v>
      </c>
    </row>
    <row r="443" spans="1:7" x14ac:dyDescent="0.3">
      <c r="A443" s="784" t="s">
        <v>758</v>
      </c>
      <c r="B443" s="305"/>
      <c r="C443" s="366"/>
      <c r="D443" s="367"/>
      <c r="E443" s="816">
        <v>540</v>
      </c>
      <c r="F443" s="817">
        <f t="shared" si="81"/>
        <v>2430</v>
      </c>
      <c r="G443" s="818">
        <f t="shared" si="82"/>
        <v>2970</v>
      </c>
    </row>
    <row r="444" spans="1:7" x14ac:dyDescent="0.3">
      <c r="A444" s="784"/>
      <c r="B444" s="305"/>
      <c r="C444" s="366"/>
      <c r="D444" s="367"/>
      <c r="E444" s="816"/>
      <c r="F444" s="817"/>
      <c r="G444" s="818"/>
    </row>
    <row r="445" spans="1:7" x14ac:dyDescent="0.3">
      <c r="A445" s="795" t="s">
        <v>710</v>
      </c>
      <c r="B445" s="305"/>
      <c r="C445" s="366"/>
      <c r="D445" s="367"/>
      <c r="E445" s="816"/>
      <c r="F445" s="817"/>
      <c r="G445" s="818"/>
    </row>
    <row r="446" spans="1:7" x14ac:dyDescent="0.3">
      <c r="A446" s="795" t="s">
        <v>744</v>
      </c>
      <c r="B446" s="300"/>
      <c r="C446" s="305"/>
      <c r="D446" s="367"/>
      <c r="E446" s="816"/>
      <c r="F446" s="817"/>
      <c r="G446" s="818"/>
    </row>
    <row r="447" spans="1:7" x14ac:dyDescent="0.3">
      <c r="A447" s="784" t="s">
        <v>745</v>
      </c>
      <c r="B447" s="300"/>
      <c r="C447" s="332"/>
      <c r="D447" s="367"/>
      <c r="E447" s="816">
        <v>720</v>
      </c>
      <c r="F447" s="817">
        <f t="shared" ref="F447:F449" si="83">E447*4.5</f>
        <v>3240</v>
      </c>
      <c r="G447" s="818">
        <f t="shared" ref="G447:G449" si="84">ROUND(E447+F447,0)</f>
        <v>3960</v>
      </c>
    </row>
    <row r="448" spans="1:7" x14ac:dyDescent="0.3">
      <c r="A448" s="784" t="s">
        <v>467</v>
      </c>
      <c r="B448" s="300"/>
      <c r="C448" s="332"/>
      <c r="D448" s="367"/>
      <c r="E448" s="816">
        <v>990</v>
      </c>
      <c r="F448" s="817">
        <f t="shared" si="83"/>
        <v>4455</v>
      </c>
      <c r="G448" s="818">
        <f t="shared" si="84"/>
        <v>5445</v>
      </c>
    </row>
    <row r="449" spans="1:7" x14ac:dyDescent="0.3">
      <c r="A449" s="784" t="s">
        <v>746</v>
      </c>
      <c r="B449" s="300"/>
      <c r="C449" s="332"/>
      <c r="D449" s="367"/>
      <c r="E449" s="816">
        <v>2520</v>
      </c>
      <c r="F449" s="817">
        <f t="shared" si="83"/>
        <v>11340</v>
      </c>
      <c r="G449" s="818">
        <f t="shared" si="84"/>
        <v>13860</v>
      </c>
    </row>
    <row r="450" spans="1:7" x14ac:dyDescent="0.3">
      <c r="A450" s="784" t="s">
        <v>747</v>
      </c>
      <c r="B450" s="300"/>
      <c r="C450" s="332"/>
      <c r="D450" s="367"/>
      <c r="E450" s="816" t="s">
        <v>1431</v>
      </c>
      <c r="F450" s="816" t="s">
        <v>1431</v>
      </c>
      <c r="G450" s="827" t="s">
        <v>1431</v>
      </c>
    </row>
    <row r="451" spans="1:7" x14ac:dyDescent="0.3">
      <c r="A451" s="784" t="s">
        <v>748</v>
      </c>
      <c r="B451" s="300"/>
      <c r="C451" s="305"/>
      <c r="D451" s="367"/>
      <c r="E451" s="816" t="s">
        <v>1431</v>
      </c>
      <c r="F451" s="816" t="s">
        <v>1431</v>
      </c>
      <c r="G451" s="827" t="s">
        <v>1431</v>
      </c>
    </row>
    <row r="452" spans="1:7" x14ac:dyDescent="0.3">
      <c r="A452" s="784" t="s">
        <v>749</v>
      </c>
      <c r="B452" s="300"/>
      <c r="C452" s="305"/>
      <c r="D452" s="367"/>
      <c r="E452" s="816">
        <v>450</v>
      </c>
      <c r="F452" s="817">
        <f t="shared" ref="F452" si="85">E452*4.5</f>
        <v>2025</v>
      </c>
      <c r="G452" s="818">
        <f t="shared" ref="G452" si="86">ROUND(E452+F452,0)</f>
        <v>2475</v>
      </c>
    </row>
    <row r="453" spans="1:7" x14ac:dyDescent="0.3">
      <c r="A453" s="784" t="s">
        <v>750</v>
      </c>
      <c r="B453" s="300"/>
      <c r="C453" s="305"/>
      <c r="D453" s="367"/>
      <c r="E453" s="816" t="s">
        <v>1431</v>
      </c>
      <c r="F453" s="816" t="s">
        <v>1431</v>
      </c>
      <c r="G453" s="827" t="s">
        <v>1431</v>
      </c>
    </row>
    <row r="454" spans="1:7" x14ac:dyDescent="0.3">
      <c r="A454" s="784" t="s">
        <v>751</v>
      </c>
      <c r="B454" s="300"/>
      <c r="C454" s="332"/>
      <c r="D454" s="367"/>
      <c r="E454" s="816" t="s">
        <v>1431</v>
      </c>
      <c r="F454" s="816" t="s">
        <v>1431</v>
      </c>
      <c r="G454" s="827" t="s">
        <v>1431</v>
      </c>
    </row>
    <row r="455" spans="1:7" x14ac:dyDescent="0.3">
      <c r="A455" s="784" t="s">
        <v>752</v>
      </c>
      <c r="B455" s="300"/>
      <c r="C455" s="305"/>
      <c r="D455" s="367"/>
      <c r="E455" s="816" t="s">
        <v>1431</v>
      </c>
      <c r="F455" s="816" t="s">
        <v>1431</v>
      </c>
      <c r="G455" s="827" t="s">
        <v>1431</v>
      </c>
    </row>
    <row r="456" spans="1:7" x14ac:dyDescent="0.3">
      <c r="A456" s="784" t="s">
        <v>753</v>
      </c>
      <c r="B456" s="300"/>
      <c r="C456" s="305"/>
      <c r="D456" s="367"/>
      <c r="E456" s="816" t="s">
        <v>1431</v>
      </c>
      <c r="F456" s="816" t="s">
        <v>1431</v>
      </c>
      <c r="G456" s="827" t="s">
        <v>1431</v>
      </c>
    </row>
    <row r="457" spans="1:7" x14ac:dyDescent="0.3">
      <c r="A457" s="784" t="s">
        <v>468</v>
      </c>
      <c r="B457" s="300"/>
      <c r="C457" s="305"/>
      <c r="D457" s="367"/>
      <c r="E457" s="816">
        <v>450</v>
      </c>
      <c r="F457" s="817">
        <f t="shared" ref="F457:F463" si="87">E457*4.5</f>
        <v>2025</v>
      </c>
      <c r="G457" s="818">
        <f t="shared" ref="G457:G463" si="88">ROUND(E457+F457,0)</f>
        <v>2475</v>
      </c>
    </row>
    <row r="458" spans="1:7" x14ac:dyDescent="0.3">
      <c r="A458" s="784" t="s">
        <v>754</v>
      </c>
      <c r="B458" s="300"/>
      <c r="C458" s="332"/>
      <c r="D458" s="367"/>
      <c r="E458" s="816">
        <v>450</v>
      </c>
      <c r="F458" s="817">
        <f t="shared" si="87"/>
        <v>2025</v>
      </c>
      <c r="G458" s="818">
        <f t="shared" si="88"/>
        <v>2475</v>
      </c>
    </row>
    <row r="459" spans="1:7" x14ac:dyDescent="0.3">
      <c r="A459" s="784" t="s">
        <v>755</v>
      </c>
      <c r="B459" s="300"/>
      <c r="C459" s="305"/>
      <c r="D459" s="367"/>
      <c r="E459" s="816">
        <v>1260</v>
      </c>
      <c r="F459" s="817">
        <f t="shared" si="87"/>
        <v>5670</v>
      </c>
      <c r="G459" s="818">
        <f t="shared" si="88"/>
        <v>6930</v>
      </c>
    </row>
    <row r="460" spans="1:7" x14ac:dyDescent="0.3">
      <c r="A460" s="784" t="s">
        <v>469</v>
      </c>
      <c r="B460" s="300"/>
      <c r="C460" s="305"/>
      <c r="D460" s="367"/>
      <c r="E460" s="816">
        <v>720</v>
      </c>
      <c r="F460" s="817">
        <f t="shared" si="87"/>
        <v>3240</v>
      </c>
      <c r="G460" s="818">
        <f t="shared" si="88"/>
        <v>3960</v>
      </c>
    </row>
    <row r="461" spans="1:7" x14ac:dyDescent="0.3">
      <c r="A461" s="784" t="s">
        <v>756</v>
      </c>
      <c r="B461" s="300"/>
      <c r="C461" s="366"/>
      <c r="D461" s="367"/>
      <c r="E461" s="816">
        <v>720</v>
      </c>
      <c r="F461" s="817">
        <f t="shared" si="87"/>
        <v>3240</v>
      </c>
      <c r="G461" s="818">
        <f t="shared" si="88"/>
        <v>3960</v>
      </c>
    </row>
    <row r="462" spans="1:7" x14ac:dyDescent="0.3">
      <c r="A462" s="784" t="s">
        <v>757</v>
      </c>
      <c r="B462" s="305"/>
      <c r="C462" s="366"/>
      <c r="D462" s="367"/>
      <c r="E462" s="816">
        <v>720</v>
      </c>
      <c r="F462" s="817">
        <f t="shared" si="87"/>
        <v>3240</v>
      </c>
      <c r="G462" s="818">
        <f t="shared" si="88"/>
        <v>3960</v>
      </c>
    </row>
    <row r="463" spans="1:7" x14ac:dyDescent="0.3">
      <c r="A463" s="784" t="s">
        <v>758</v>
      </c>
      <c r="B463" s="305"/>
      <c r="C463" s="366"/>
      <c r="D463" s="367"/>
      <c r="E463" s="816">
        <v>720</v>
      </c>
      <c r="F463" s="817">
        <f t="shared" si="87"/>
        <v>3240</v>
      </c>
      <c r="G463" s="818">
        <f t="shared" si="88"/>
        <v>3960</v>
      </c>
    </row>
    <row r="464" spans="1:7" x14ac:dyDescent="0.3">
      <c r="A464" s="784"/>
      <c r="B464" s="305"/>
      <c r="C464" s="366"/>
      <c r="D464" s="367"/>
      <c r="E464" s="816"/>
      <c r="F464" s="817"/>
      <c r="G464" s="818"/>
    </row>
    <row r="465" spans="1:7" x14ac:dyDescent="0.3">
      <c r="A465" s="606" t="s">
        <v>1464</v>
      </c>
      <c r="B465" s="305"/>
      <c r="C465" s="366"/>
      <c r="D465" s="367"/>
      <c r="E465" s="816"/>
      <c r="F465" s="817"/>
      <c r="G465" s="818"/>
    </row>
    <row r="466" spans="1:7" x14ac:dyDescent="0.3">
      <c r="A466" s="793" t="s">
        <v>1455</v>
      </c>
      <c r="B466" s="305"/>
      <c r="C466" s="366"/>
      <c r="D466" s="367"/>
      <c r="E466" s="816"/>
      <c r="F466" s="817"/>
      <c r="G466" s="818"/>
    </row>
    <row r="467" spans="1:7" x14ac:dyDescent="0.3">
      <c r="A467" s="800" t="s">
        <v>1401</v>
      </c>
      <c r="B467" s="305"/>
      <c r="C467" s="366"/>
      <c r="D467" s="367"/>
      <c r="E467" s="816">
        <v>540</v>
      </c>
      <c r="F467" s="817">
        <f t="shared" ref="F467:F471" si="89">E467*4.5</f>
        <v>2430</v>
      </c>
      <c r="G467" s="818">
        <f t="shared" ref="G467:G471" si="90">ROUND(E467+F467,0)</f>
        <v>2970</v>
      </c>
    </row>
    <row r="468" spans="1:7" x14ac:dyDescent="0.3">
      <c r="A468" s="784" t="s">
        <v>760</v>
      </c>
      <c r="B468" s="305"/>
      <c r="C468" s="366"/>
      <c r="D468" s="367"/>
      <c r="E468" s="816">
        <v>990</v>
      </c>
      <c r="F468" s="817">
        <f t="shared" si="89"/>
        <v>4455</v>
      </c>
      <c r="G468" s="818">
        <f t="shared" si="90"/>
        <v>5445</v>
      </c>
    </row>
    <row r="469" spans="1:7" ht="31.2" x14ac:dyDescent="0.3">
      <c r="A469" s="801" t="s">
        <v>1402</v>
      </c>
      <c r="B469" s="305" t="s">
        <v>7</v>
      </c>
      <c r="C469" s="366"/>
      <c r="D469" s="367"/>
      <c r="E469" s="816">
        <v>450</v>
      </c>
      <c r="F469" s="817">
        <f t="shared" si="89"/>
        <v>2025</v>
      </c>
      <c r="G469" s="818">
        <f t="shared" si="90"/>
        <v>2475</v>
      </c>
    </row>
    <row r="470" spans="1:7" x14ac:dyDescent="0.3">
      <c r="A470" s="784" t="s">
        <v>760</v>
      </c>
      <c r="B470" s="305" t="s">
        <v>7</v>
      </c>
      <c r="C470" s="366"/>
      <c r="D470" s="367"/>
      <c r="E470" s="816">
        <v>990</v>
      </c>
      <c r="F470" s="817">
        <f t="shared" si="89"/>
        <v>4455</v>
      </c>
      <c r="G470" s="818">
        <f t="shared" si="90"/>
        <v>5445</v>
      </c>
    </row>
    <row r="471" spans="1:7" x14ac:dyDescent="0.3">
      <c r="A471" s="784" t="s">
        <v>761</v>
      </c>
      <c r="B471" s="305"/>
      <c r="C471" s="366"/>
      <c r="D471" s="367"/>
      <c r="E471" s="816">
        <v>90</v>
      </c>
      <c r="F471" s="817">
        <f t="shared" si="89"/>
        <v>405</v>
      </c>
      <c r="G471" s="818">
        <f t="shared" si="90"/>
        <v>495</v>
      </c>
    </row>
    <row r="472" spans="1:7" x14ac:dyDescent="0.3">
      <c r="A472" s="784" t="s">
        <v>762</v>
      </c>
      <c r="B472" s="355"/>
      <c r="C472" s="332"/>
      <c r="D472" s="367"/>
      <c r="E472" s="816" t="s">
        <v>1431</v>
      </c>
      <c r="F472" s="816" t="s">
        <v>1431</v>
      </c>
      <c r="G472" s="827" t="s">
        <v>1431</v>
      </c>
    </row>
    <row r="473" spans="1:7" x14ac:dyDescent="0.3">
      <c r="A473" s="795" t="s">
        <v>763</v>
      </c>
      <c r="B473" s="305" t="s">
        <v>7</v>
      </c>
      <c r="C473" s="366"/>
      <c r="D473" s="367"/>
      <c r="E473" s="816"/>
      <c r="F473" s="817"/>
      <c r="G473" s="818"/>
    </row>
    <row r="474" spans="1:7" x14ac:dyDescent="0.3">
      <c r="A474" s="784" t="s">
        <v>764</v>
      </c>
      <c r="B474" s="305" t="s">
        <v>7</v>
      </c>
      <c r="C474" s="366"/>
      <c r="D474" s="367"/>
      <c r="E474" s="816">
        <v>2250</v>
      </c>
      <c r="F474" s="817">
        <f t="shared" ref="F474:F475" si="91">E474*4.5</f>
        <v>10125</v>
      </c>
      <c r="G474" s="818">
        <f t="shared" ref="G474:G475" si="92">ROUND(E474+F474,0)</f>
        <v>12375</v>
      </c>
    </row>
    <row r="475" spans="1:7" x14ac:dyDescent="0.3">
      <c r="A475" s="784" t="s">
        <v>765</v>
      </c>
      <c r="B475" s="305"/>
      <c r="C475" s="366"/>
      <c r="D475" s="367"/>
      <c r="E475" s="816">
        <v>2250</v>
      </c>
      <c r="F475" s="817">
        <f t="shared" si="91"/>
        <v>10125</v>
      </c>
      <c r="G475" s="818">
        <f t="shared" si="92"/>
        <v>12375</v>
      </c>
    </row>
    <row r="476" spans="1:7" x14ac:dyDescent="0.3">
      <c r="A476" s="604"/>
      <c r="B476" s="305"/>
      <c r="C476" s="366"/>
      <c r="D476" s="367"/>
      <c r="E476" s="816"/>
      <c r="F476" s="817"/>
      <c r="G476" s="818"/>
    </row>
    <row r="477" spans="1:7" x14ac:dyDescent="0.3">
      <c r="A477" s="783" t="s">
        <v>759</v>
      </c>
      <c r="B477" s="305"/>
      <c r="C477" s="366"/>
      <c r="D477" s="367"/>
      <c r="E477" s="816"/>
      <c r="F477" s="817"/>
      <c r="G477" s="818"/>
    </row>
    <row r="478" spans="1:7" x14ac:dyDescent="0.3">
      <c r="A478" s="794" t="s">
        <v>710</v>
      </c>
      <c r="B478" s="305"/>
      <c r="C478" s="366"/>
      <c r="D478" s="367"/>
      <c r="E478" s="816"/>
      <c r="F478" s="817"/>
      <c r="G478" s="818"/>
    </row>
    <row r="479" spans="1:7" x14ac:dyDescent="0.3">
      <c r="A479" s="800" t="s">
        <v>1401</v>
      </c>
      <c r="B479" s="305"/>
      <c r="C479" s="366"/>
      <c r="D479" s="367"/>
      <c r="E479" s="816">
        <v>720</v>
      </c>
      <c r="F479" s="817">
        <f t="shared" ref="F479:F483" si="93">E479*4.5</f>
        <v>3240</v>
      </c>
      <c r="G479" s="818">
        <f t="shared" ref="G479:G483" si="94">ROUND(E479+F479,0)</f>
        <v>3960</v>
      </c>
    </row>
    <row r="480" spans="1:7" x14ac:dyDescent="0.3">
      <c r="A480" s="784" t="s">
        <v>760</v>
      </c>
      <c r="B480" s="305"/>
      <c r="C480" s="366"/>
      <c r="D480" s="367"/>
      <c r="E480" s="816">
        <v>1260</v>
      </c>
      <c r="F480" s="817">
        <f t="shared" si="93"/>
        <v>5670</v>
      </c>
      <c r="G480" s="818">
        <f t="shared" si="94"/>
        <v>6930</v>
      </c>
    </row>
    <row r="481" spans="1:7" ht="31.2" x14ac:dyDescent="0.3">
      <c r="A481" s="801" t="s">
        <v>1402</v>
      </c>
      <c r="B481" s="305" t="s">
        <v>7</v>
      </c>
      <c r="C481" s="366"/>
      <c r="D481" s="367"/>
      <c r="E481" s="816">
        <v>720</v>
      </c>
      <c r="F481" s="817">
        <f t="shared" si="93"/>
        <v>3240</v>
      </c>
      <c r="G481" s="818">
        <f t="shared" si="94"/>
        <v>3960</v>
      </c>
    </row>
    <row r="482" spans="1:7" x14ac:dyDescent="0.3">
      <c r="A482" s="784" t="s">
        <v>760</v>
      </c>
      <c r="B482" s="305" t="s">
        <v>7</v>
      </c>
      <c r="C482" s="366"/>
      <c r="D482" s="367"/>
      <c r="E482" s="816">
        <v>1260</v>
      </c>
      <c r="F482" s="817">
        <f t="shared" si="93"/>
        <v>5670</v>
      </c>
      <c r="G482" s="818">
        <f t="shared" si="94"/>
        <v>6930</v>
      </c>
    </row>
    <row r="483" spans="1:7" x14ac:dyDescent="0.3">
      <c r="A483" s="784" t="s">
        <v>761</v>
      </c>
      <c r="B483" s="305"/>
      <c r="C483" s="366"/>
      <c r="D483" s="367"/>
      <c r="E483" s="816">
        <v>270</v>
      </c>
      <c r="F483" s="817">
        <f t="shared" si="93"/>
        <v>1215</v>
      </c>
      <c r="G483" s="818">
        <f t="shared" si="94"/>
        <v>1485</v>
      </c>
    </row>
    <row r="484" spans="1:7" x14ac:dyDescent="0.3">
      <c r="A484" s="784" t="s">
        <v>762</v>
      </c>
      <c r="B484" s="305"/>
      <c r="C484" s="366"/>
      <c r="D484" s="367"/>
      <c r="E484" s="816" t="s">
        <v>1431</v>
      </c>
      <c r="F484" s="816" t="s">
        <v>1431</v>
      </c>
      <c r="G484" s="827" t="s">
        <v>1431</v>
      </c>
    </row>
    <row r="485" spans="1:7" x14ac:dyDescent="0.3">
      <c r="A485" s="795" t="s">
        <v>763</v>
      </c>
      <c r="B485" s="305" t="s">
        <v>7</v>
      </c>
      <c r="C485" s="366"/>
      <c r="D485" s="367"/>
      <c r="E485" s="816"/>
      <c r="F485" s="817"/>
      <c r="G485" s="818"/>
    </row>
    <row r="486" spans="1:7" x14ac:dyDescent="0.3">
      <c r="A486" s="784" t="s">
        <v>764</v>
      </c>
      <c r="B486" s="305" t="s">
        <v>7</v>
      </c>
      <c r="C486" s="366"/>
      <c r="D486" s="367"/>
      <c r="E486" s="816">
        <v>2340</v>
      </c>
      <c r="F486" s="817">
        <f t="shared" ref="F486:F487" si="95">E486*4.5</f>
        <v>10530</v>
      </c>
      <c r="G486" s="818">
        <f t="shared" ref="G486:G487" si="96">ROUND(E486+F486,0)</f>
        <v>12870</v>
      </c>
    </row>
    <row r="487" spans="1:7" x14ac:dyDescent="0.3">
      <c r="A487" s="784" t="s">
        <v>765</v>
      </c>
      <c r="B487" s="305"/>
      <c r="C487" s="366"/>
      <c r="D487" s="367"/>
      <c r="E487" s="816">
        <v>2340</v>
      </c>
      <c r="F487" s="817">
        <f t="shared" si="95"/>
        <v>10530</v>
      </c>
      <c r="G487" s="818">
        <f t="shared" si="96"/>
        <v>12870</v>
      </c>
    </row>
    <row r="488" spans="1:7" x14ac:dyDescent="0.3">
      <c r="A488" s="604"/>
      <c r="B488" s="305"/>
      <c r="C488" s="366"/>
      <c r="D488" s="367"/>
      <c r="E488" s="816"/>
      <c r="F488" s="817"/>
      <c r="G488" s="818"/>
    </row>
    <row r="489" spans="1:7" x14ac:dyDescent="0.3">
      <c r="A489" s="606" t="s">
        <v>1465</v>
      </c>
      <c r="B489" s="305"/>
      <c r="C489" s="366"/>
      <c r="D489" s="367"/>
      <c r="E489" s="816">
        <v>4680</v>
      </c>
      <c r="F489" s="817">
        <f t="shared" ref="F489" si="97">E489*4.5</f>
        <v>21060</v>
      </c>
      <c r="G489" s="818">
        <f t="shared" ref="G489" si="98">ROUND(E489+F489,0)</f>
        <v>25740</v>
      </c>
    </row>
    <row r="490" spans="1:7" x14ac:dyDescent="0.3">
      <c r="A490" s="793" t="s">
        <v>1456</v>
      </c>
      <c r="B490" s="305"/>
      <c r="C490" s="366"/>
      <c r="D490" s="367"/>
      <c r="E490" s="816"/>
      <c r="F490" s="817"/>
      <c r="G490" s="818"/>
    </row>
    <row r="491" spans="1:7" x14ac:dyDescent="0.3">
      <c r="A491" s="793" t="s">
        <v>1556</v>
      </c>
      <c r="B491" s="305"/>
      <c r="C491" s="366"/>
      <c r="D491" s="367"/>
      <c r="E491" s="816"/>
      <c r="F491" s="817"/>
      <c r="G491" s="818"/>
    </row>
    <row r="492" spans="1:7" x14ac:dyDescent="0.3">
      <c r="A492" s="784" t="s">
        <v>767</v>
      </c>
      <c r="B492" s="305"/>
      <c r="C492" s="366"/>
      <c r="D492" s="367"/>
      <c r="E492" s="816">
        <v>90</v>
      </c>
      <c r="F492" s="817">
        <f>E492*6.26</f>
        <v>563.4</v>
      </c>
      <c r="G492" s="818">
        <f t="shared" ref="G492:G508" si="99">ROUND(E492+F492,0)</f>
        <v>653</v>
      </c>
    </row>
    <row r="493" spans="1:7" x14ac:dyDescent="0.3">
      <c r="A493" s="784" t="s">
        <v>768</v>
      </c>
      <c r="B493" s="305"/>
      <c r="C493" s="366"/>
      <c r="D493" s="367"/>
      <c r="E493" s="816">
        <v>90</v>
      </c>
      <c r="F493" s="817">
        <f t="shared" ref="F493:F508" si="100">E493*6.26</f>
        <v>563.4</v>
      </c>
      <c r="G493" s="818">
        <f t="shared" si="99"/>
        <v>653</v>
      </c>
    </row>
    <row r="494" spans="1:7" x14ac:dyDescent="0.3">
      <c r="A494" s="784" t="s">
        <v>769</v>
      </c>
      <c r="B494" s="305"/>
      <c r="C494" s="366"/>
      <c r="D494" s="367"/>
      <c r="E494" s="816">
        <v>90</v>
      </c>
      <c r="F494" s="817">
        <f t="shared" si="100"/>
        <v>563.4</v>
      </c>
      <c r="G494" s="818">
        <f t="shared" si="99"/>
        <v>653</v>
      </c>
    </row>
    <row r="495" spans="1:7" x14ac:dyDescent="0.3">
      <c r="A495" s="784" t="s">
        <v>770</v>
      </c>
      <c r="B495" s="305"/>
      <c r="C495" s="366"/>
      <c r="D495" s="367"/>
      <c r="E495" s="816">
        <v>180</v>
      </c>
      <c r="F495" s="817">
        <f t="shared" si="100"/>
        <v>1126.8</v>
      </c>
      <c r="G495" s="818">
        <f t="shared" si="99"/>
        <v>1307</v>
      </c>
    </row>
    <row r="496" spans="1:7" x14ac:dyDescent="0.3">
      <c r="A496" s="784" t="s">
        <v>771</v>
      </c>
      <c r="B496" s="305"/>
      <c r="C496" s="366"/>
      <c r="D496" s="367"/>
      <c r="E496" s="816">
        <v>90</v>
      </c>
      <c r="F496" s="817">
        <f t="shared" si="100"/>
        <v>563.4</v>
      </c>
      <c r="G496" s="818">
        <f t="shared" si="99"/>
        <v>653</v>
      </c>
    </row>
    <row r="497" spans="1:7" x14ac:dyDescent="0.3">
      <c r="A497" s="784" t="s">
        <v>772</v>
      </c>
      <c r="B497" s="305"/>
      <c r="C497" s="366"/>
      <c r="D497" s="367"/>
      <c r="E497" s="816">
        <v>90</v>
      </c>
      <c r="F497" s="817">
        <f t="shared" si="100"/>
        <v>563.4</v>
      </c>
      <c r="G497" s="818">
        <f t="shared" si="99"/>
        <v>653</v>
      </c>
    </row>
    <row r="498" spans="1:7" x14ac:dyDescent="0.3">
      <c r="A498" s="784" t="s">
        <v>773</v>
      </c>
      <c r="B498" s="305"/>
      <c r="C498" s="366"/>
      <c r="D498" s="367"/>
      <c r="E498" s="816">
        <v>90</v>
      </c>
      <c r="F498" s="817">
        <f t="shared" si="100"/>
        <v>563.4</v>
      </c>
      <c r="G498" s="818">
        <f t="shared" si="99"/>
        <v>653</v>
      </c>
    </row>
    <row r="499" spans="1:7" x14ac:dyDescent="0.3">
      <c r="A499" s="784" t="s">
        <v>774</v>
      </c>
      <c r="B499" s="305"/>
      <c r="C499" s="366"/>
      <c r="D499" s="367"/>
      <c r="E499" s="816">
        <v>90</v>
      </c>
      <c r="F499" s="817">
        <f t="shared" si="100"/>
        <v>563.4</v>
      </c>
      <c r="G499" s="818">
        <f t="shared" si="99"/>
        <v>653</v>
      </c>
    </row>
    <row r="500" spans="1:7" x14ac:dyDescent="0.3">
      <c r="A500" s="784" t="s">
        <v>775</v>
      </c>
      <c r="B500" s="305"/>
      <c r="C500" s="366"/>
      <c r="D500" s="367"/>
      <c r="E500" s="816">
        <v>180</v>
      </c>
      <c r="F500" s="817">
        <f t="shared" si="100"/>
        <v>1126.8</v>
      </c>
      <c r="G500" s="818">
        <f t="shared" si="99"/>
        <v>1307</v>
      </c>
    </row>
    <row r="501" spans="1:7" x14ac:dyDescent="0.3">
      <c r="A501" s="802" t="s">
        <v>776</v>
      </c>
      <c r="B501" s="305"/>
      <c r="C501" s="366"/>
      <c r="D501" s="367"/>
      <c r="E501" s="816">
        <v>180</v>
      </c>
      <c r="F501" s="817">
        <f t="shared" si="100"/>
        <v>1126.8</v>
      </c>
      <c r="G501" s="818">
        <f t="shared" si="99"/>
        <v>1307</v>
      </c>
    </row>
    <row r="502" spans="1:7" x14ac:dyDescent="0.3">
      <c r="A502" s="802" t="s">
        <v>777</v>
      </c>
      <c r="B502" s="305"/>
      <c r="C502" s="366"/>
      <c r="D502" s="367"/>
      <c r="E502" s="816">
        <v>180</v>
      </c>
      <c r="F502" s="817">
        <f t="shared" si="100"/>
        <v>1126.8</v>
      </c>
      <c r="G502" s="818">
        <f t="shared" si="99"/>
        <v>1307</v>
      </c>
    </row>
    <row r="503" spans="1:7" x14ac:dyDescent="0.3">
      <c r="A503" s="802" t="s">
        <v>778</v>
      </c>
      <c r="B503" s="305"/>
      <c r="C503" s="366"/>
      <c r="D503" s="367"/>
      <c r="E503" s="816">
        <v>180</v>
      </c>
      <c r="F503" s="817">
        <f t="shared" si="100"/>
        <v>1126.8</v>
      </c>
      <c r="G503" s="818">
        <f t="shared" si="99"/>
        <v>1307</v>
      </c>
    </row>
    <row r="504" spans="1:7" x14ac:dyDescent="0.3">
      <c r="A504" s="784" t="s">
        <v>779</v>
      </c>
      <c r="B504" s="305"/>
      <c r="C504" s="366"/>
      <c r="D504" s="367"/>
      <c r="E504" s="816">
        <v>270</v>
      </c>
      <c r="F504" s="817">
        <f t="shared" si="100"/>
        <v>1690.2</v>
      </c>
      <c r="G504" s="818">
        <f t="shared" si="99"/>
        <v>1960</v>
      </c>
    </row>
    <row r="505" spans="1:7" x14ac:dyDescent="0.3">
      <c r="A505" s="784" t="s">
        <v>780</v>
      </c>
      <c r="B505" s="305"/>
      <c r="C505" s="366"/>
      <c r="D505" s="367"/>
      <c r="E505" s="816">
        <v>450</v>
      </c>
      <c r="F505" s="817">
        <f t="shared" si="100"/>
        <v>2817</v>
      </c>
      <c r="G505" s="818">
        <f t="shared" si="99"/>
        <v>3267</v>
      </c>
    </row>
    <row r="506" spans="1:7" x14ac:dyDescent="0.3">
      <c r="A506" s="784" t="s">
        <v>781</v>
      </c>
      <c r="B506" s="305"/>
      <c r="C506" s="366"/>
      <c r="D506" s="367"/>
      <c r="E506" s="816">
        <v>90</v>
      </c>
      <c r="F506" s="817">
        <f t="shared" si="100"/>
        <v>563.4</v>
      </c>
      <c r="G506" s="818">
        <f t="shared" si="99"/>
        <v>653</v>
      </c>
    </row>
    <row r="507" spans="1:7" x14ac:dyDescent="0.3">
      <c r="A507" s="784" t="s">
        <v>205</v>
      </c>
      <c r="B507" s="305"/>
      <c r="C507" s="366"/>
      <c r="D507" s="367"/>
      <c r="E507" s="816">
        <v>180</v>
      </c>
      <c r="F507" s="817">
        <f t="shared" si="100"/>
        <v>1126.8</v>
      </c>
      <c r="G507" s="818">
        <f t="shared" si="99"/>
        <v>1307</v>
      </c>
    </row>
    <row r="508" spans="1:7" x14ac:dyDescent="0.3">
      <c r="A508" s="784" t="s">
        <v>782</v>
      </c>
      <c r="B508" s="305"/>
      <c r="C508" s="366"/>
      <c r="D508" s="367"/>
      <c r="E508" s="816">
        <v>90</v>
      </c>
      <c r="F508" s="817">
        <f t="shared" si="100"/>
        <v>563.4</v>
      </c>
      <c r="G508" s="818">
        <f t="shared" si="99"/>
        <v>653</v>
      </c>
    </row>
    <row r="509" spans="1:7" x14ac:dyDescent="0.3">
      <c r="A509" s="784" t="s">
        <v>783</v>
      </c>
      <c r="B509" s="305"/>
      <c r="C509" s="366"/>
      <c r="D509" s="367"/>
      <c r="E509" s="816" t="s">
        <v>1431</v>
      </c>
      <c r="F509" s="817" t="s">
        <v>1431</v>
      </c>
      <c r="G509" s="818" t="s">
        <v>1431</v>
      </c>
    </row>
    <row r="510" spans="1:7" x14ac:dyDescent="0.3">
      <c r="A510" s="784" t="s">
        <v>784</v>
      </c>
      <c r="B510" s="305"/>
      <c r="C510" s="366"/>
      <c r="D510" s="367"/>
      <c r="E510" s="816">
        <v>90</v>
      </c>
      <c r="F510" s="817">
        <f t="shared" ref="F510:F515" si="101">E510*6.26</f>
        <v>563.4</v>
      </c>
      <c r="G510" s="818">
        <f t="shared" ref="G510:G515" si="102">ROUND(E510+F510,0)</f>
        <v>653</v>
      </c>
    </row>
    <row r="511" spans="1:7" x14ac:dyDescent="0.3">
      <c r="A511" s="784" t="s">
        <v>785</v>
      </c>
      <c r="B511" s="305"/>
      <c r="C511" s="366"/>
      <c r="D511" s="367"/>
      <c r="E511" s="816">
        <v>90</v>
      </c>
      <c r="F511" s="817">
        <f t="shared" si="101"/>
        <v>563.4</v>
      </c>
      <c r="G511" s="818">
        <f t="shared" si="102"/>
        <v>653</v>
      </c>
    </row>
    <row r="512" spans="1:7" x14ac:dyDescent="0.3">
      <c r="A512" s="784" t="s">
        <v>786</v>
      </c>
      <c r="B512" s="305"/>
      <c r="C512" s="366"/>
      <c r="D512" s="367"/>
      <c r="E512" s="816">
        <v>90</v>
      </c>
      <c r="F512" s="817">
        <f t="shared" si="101"/>
        <v>563.4</v>
      </c>
      <c r="G512" s="818">
        <f t="shared" si="102"/>
        <v>653</v>
      </c>
    </row>
    <row r="513" spans="1:7" x14ac:dyDescent="0.3">
      <c r="A513" s="784" t="s">
        <v>787</v>
      </c>
      <c r="B513" s="305"/>
      <c r="C513" s="366"/>
      <c r="D513" s="367"/>
      <c r="E513" s="816">
        <v>90</v>
      </c>
      <c r="F513" s="817">
        <f t="shared" si="101"/>
        <v>563.4</v>
      </c>
      <c r="G513" s="818">
        <f t="shared" si="102"/>
        <v>653</v>
      </c>
    </row>
    <row r="514" spans="1:7" x14ac:dyDescent="0.3">
      <c r="A514" s="784" t="s">
        <v>788</v>
      </c>
      <c r="B514" s="305"/>
      <c r="C514" s="366"/>
      <c r="D514" s="367"/>
      <c r="E514" s="816">
        <v>90</v>
      </c>
      <c r="F514" s="817">
        <f t="shared" si="101"/>
        <v>563.4</v>
      </c>
      <c r="G514" s="818">
        <f t="shared" si="102"/>
        <v>653</v>
      </c>
    </row>
    <row r="515" spans="1:7" x14ac:dyDescent="0.3">
      <c r="A515" s="784" t="s">
        <v>789</v>
      </c>
      <c r="B515" s="305"/>
      <c r="C515" s="366"/>
      <c r="D515" s="367"/>
      <c r="E515" s="816">
        <v>270</v>
      </c>
      <c r="F515" s="817">
        <f t="shared" si="101"/>
        <v>1690.2</v>
      </c>
      <c r="G515" s="818">
        <f t="shared" si="102"/>
        <v>1960</v>
      </c>
    </row>
    <row r="516" spans="1:7" x14ac:dyDescent="0.3">
      <c r="A516" s="784"/>
      <c r="B516" s="305"/>
      <c r="C516" s="366"/>
      <c r="D516" s="367"/>
      <c r="E516" s="816"/>
      <c r="F516" s="817"/>
      <c r="G516" s="818"/>
    </row>
    <row r="517" spans="1:7" x14ac:dyDescent="0.3">
      <c r="A517" s="606" t="s">
        <v>1466</v>
      </c>
      <c r="B517" s="305"/>
      <c r="C517" s="366"/>
      <c r="D517" s="367"/>
      <c r="E517" s="816"/>
      <c r="F517" s="817"/>
      <c r="G517" s="818"/>
    </row>
    <row r="518" spans="1:7" x14ac:dyDescent="0.3">
      <c r="A518" s="794" t="s">
        <v>1429</v>
      </c>
      <c r="B518" s="305"/>
      <c r="C518" s="366"/>
      <c r="D518" s="367"/>
      <c r="E518" s="816"/>
      <c r="F518" s="817"/>
      <c r="G518" s="818"/>
    </row>
    <row r="519" spans="1:7" x14ac:dyDescent="0.3">
      <c r="A519" s="784" t="s">
        <v>766</v>
      </c>
      <c r="B519" s="305"/>
      <c r="C519" s="366"/>
      <c r="D519" s="367"/>
      <c r="E519" s="816"/>
      <c r="F519" s="817"/>
      <c r="G519" s="818"/>
    </row>
    <row r="520" spans="1:7" x14ac:dyDescent="0.3">
      <c r="A520" s="784" t="s">
        <v>767</v>
      </c>
      <c r="B520" s="305"/>
      <c r="C520" s="366"/>
      <c r="D520" s="367"/>
      <c r="E520" s="816">
        <v>270</v>
      </c>
      <c r="F520" s="817">
        <f t="shared" ref="F520:F536" si="103">E520*6.26</f>
        <v>1690.2</v>
      </c>
      <c r="G520" s="818">
        <f t="shared" ref="G520:G536" si="104">ROUND(E520+F520,0)</f>
        <v>1960</v>
      </c>
    </row>
    <row r="521" spans="1:7" x14ac:dyDescent="0.3">
      <c r="A521" s="784" t="s">
        <v>768</v>
      </c>
      <c r="B521" s="305"/>
      <c r="C521" s="366"/>
      <c r="D521" s="367"/>
      <c r="E521" s="816">
        <v>270</v>
      </c>
      <c r="F521" s="817">
        <f t="shared" si="103"/>
        <v>1690.2</v>
      </c>
      <c r="G521" s="818">
        <f t="shared" si="104"/>
        <v>1960</v>
      </c>
    </row>
    <row r="522" spans="1:7" x14ac:dyDescent="0.3">
      <c r="A522" s="784" t="s">
        <v>769</v>
      </c>
      <c r="B522" s="305"/>
      <c r="C522" s="366"/>
      <c r="D522" s="367"/>
      <c r="E522" s="816">
        <v>180</v>
      </c>
      <c r="F522" s="817">
        <f t="shared" si="103"/>
        <v>1126.8</v>
      </c>
      <c r="G522" s="818">
        <f t="shared" si="104"/>
        <v>1307</v>
      </c>
    </row>
    <row r="523" spans="1:7" x14ac:dyDescent="0.3">
      <c r="A523" s="784" t="s">
        <v>770</v>
      </c>
      <c r="B523" s="305"/>
      <c r="C523" s="366"/>
      <c r="D523" s="367"/>
      <c r="E523" s="816">
        <v>360</v>
      </c>
      <c r="F523" s="817">
        <f t="shared" si="103"/>
        <v>2253.6</v>
      </c>
      <c r="G523" s="818">
        <f t="shared" si="104"/>
        <v>2614</v>
      </c>
    </row>
    <row r="524" spans="1:7" x14ac:dyDescent="0.3">
      <c r="A524" s="784" t="s">
        <v>771</v>
      </c>
      <c r="B524" s="305"/>
      <c r="C524" s="366"/>
      <c r="D524" s="367"/>
      <c r="E524" s="816">
        <v>270</v>
      </c>
      <c r="F524" s="817">
        <f t="shared" si="103"/>
        <v>1690.2</v>
      </c>
      <c r="G524" s="818">
        <f t="shared" si="104"/>
        <v>1960</v>
      </c>
    </row>
    <row r="525" spans="1:7" x14ac:dyDescent="0.3">
      <c r="A525" s="784" t="s">
        <v>772</v>
      </c>
      <c r="B525" s="305"/>
      <c r="C525" s="366"/>
      <c r="D525" s="367"/>
      <c r="E525" s="816">
        <v>270</v>
      </c>
      <c r="F525" s="817">
        <f t="shared" si="103"/>
        <v>1690.2</v>
      </c>
      <c r="G525" s="818">
        <f t="shared" si="104"/>
        <v>1960</v>
      </c>
    </row>
    <row r="526" spans="1:7" x14ac:dyDescent="0.3">
      <c r="A526" s="784" t="s">
        <v>773</v>
      </c>
      <c r="B526" s="305"/>
      <c r="C526" s="366"/>
      <c r="D526" s="367"/>
      <c r="E526" s="816">
        <v>270</v>
      </c>
      <c r="F526" s="817">
        <f t="shared" si="103"/>
        <v>1690.2</v>
      </c>
      <c r="G526" s="818">
        <f t="shared" si="104"/>
        <v>1960</v>
      </c>
    </row>
    <row r="527" spans="1:7" x14ac:dyDescent="0.3">
      <c r="A527" s="784" t="s">
        <v>774</v>
      </c>
      <c r="B527" s="305"/>
      <c r="C527" s="366"/>
      <c r="D527" s="367"/>
      <c r="E527" s="816">
        <v>270</v>
      </c>
      <c r="F527" s="817">
        <f t="shared" si="103"/>
        <v>1690.2</v>
      </c>
      <c r="G527" s="818">
        <f t="shared" si="104"/>
        <v>1960</v>
      </c>
    </row>
    <row r="528" spans="1:7" x14ac:dyDescent="0.3">
      <c r="A528" s="784" t="s">
        <v>775</v>
      </c>
      <c r="B528" s="305"/>
      <c r="C528" s="366"/>
      <c r="D528" s="367"/>
      <c r="E528" s="816">
        <v>360</v>
      </c>
      <c r="F528" s="817">
        <f t="shared" si="103"/>
        <v>2253.6</v>
      </c>
      <c r="G528" s="818">
        <f t="shared" si="104"/>
        <v>2614</v>
      </c>
    </row>
    <row r="529" spans="1:7" x14ac:dyDescent="0.3">
      <c r="A529" s="802" t="s">
        <v>776</v>
      </c>
      <c r="B529" s="305"/>
      <c r="C529" s="366"/>
      <c r="D529" s="367"/>
      <c r="E529" s="816">
        <v>360</v>
      </c>
      <c r="F529" s="817">
        <f t="shared" si="103"/>
        <v>2253.6</v>
      </c>
      <c r="G529" s="818">
        <f t="shared" si="104"/>
        <v>2614</v>
      </c>
    </row>
    <row r="530" spans="1:7" x14ac:dyDescent="0.3">
      <c r="A530" s="802" t="s">
        <v>777</v>
      </c>
      <c r="B530" s="305"/>
      <c r="C530" s="366"/>
      <c r="D530" s="367"/>
      <c r="E530" s="816">
        <v>360</v>
      </c>
      <c r="F530" s="817">
        <f t="shared" si="103"/>
        <v>2253.6</v>
      </c>
      <c r="G530" s="818">
        <f t="shared" si="104"/>
        <v>2614</v>
      </c>
    </row>
    <row r="531" spans="1:7" x14ac:dyDescent="0.3">
      <c r="A531" s="802" t="s">
        <v>778</v>
      </c>
      <c r="B531" s="305"/>
      <c r="C531" s="366"/>
      <c r="D531" s="367"/>
      <c r="E531" s="816">
        <v>360</v>
      </c>
      <c r="F531" s="817">
        <f t="shared" si="103"/>
        <v>2253.6</v>
      </c>
      <c r="G531" s="818">
        <f t="shared" si="104"/>
        <v>2614</v>
      </c>
    </row>
    <row r="532" spans="1:7" x14ac:dyDescent="0.3">
      <c r="A532" s="784" t="s">
        <v>779</v>
      </c>
      <c r="B532" s="305"/>
      <c r="C532" s="366"/>
      <c r="D532" s="367"/>
      <c r="E532" s="816">
        <v>450</v>
      </c>
      <c r="F532" s="817">
        <f t="shared" si="103"/>
        <v>2817</v>
      </c>
      <c r="G532" s="818">
        <f t="shared" si="104"/>
        <v>3267</v>
      </c>
    </row>
    <row r="533" spans="1:7" x14ac:dyDescent="0.3">
      <c r="A533" s="784" t="s">
        <v>780</v>
      </c>
      <c r="B533" s="305"/>
      <c r="C533" s="366"/>
      <c r="D533" s="367"/>
      <c r="E533" s="816">
        <v>720</v>
      </c>
      <c r="F533" s="817">
        <f t="shared" si="103"/>
        <v>4507.2</v>
      </c>
      <c r="G533" s="818">
        <f t="shared" si="104"/>
        <v>5227</v>
      </c>
    </row>
    <row r="534" spans="1:7" x14ac:dyDescent="0.3">
      <c r="A534" s="784" t="s">
        <v>781</v>
      </c>
      <c r="B534" s="305"/>
      <c r="C534" s="366"/>
      <c r="D534" s="367"/>
      <c r="E534" s="816">
        <v>270</v>
      </c>
      <c r="F534" s="817">
        <f t="shared" si="103"/>
        <v>1690.2</v>
      </c>
      <c r="G534" s="818">
        <f t="shared" si="104"/>
        <v>1960</v>
      </c>
    </row>
    <row r="535" spans="1:7" x14ac:dyDescent="0.3">
      <c r="A535" s="784" t="s">
        <v>205</v>
      </c>
      <c r="B535" s="305"/>
      <c r="C535" s="366"/>
      <c r="D535" s="367"/>
      <c r="E535" s="816">
        <v>360</v>
      </c>
      <c r="F535" s="817">
        <f t="shared" si="103"/>
        <v>2253.6</v>
      </c>
      <c r="G535" s="818">
        <f t="shared" si="104"/>
        <v>2614</v>
      </c>
    </row>
    <row r="536" spans="1:7" x14ac:dyDescent="0.3">
      <c r="A536" s="784" t="s">
        <v>782</v>
      </c>
      <c r="B536" s="305"/>
      <c r="C536" s="366"/>
      <c r="D536" s="367"/>
      <c r="E536" s="816">
        <v>270</v>
      </c>
      <c r="F536" s="817">
        <f t="shared" si="103"/>
        <v>1690.2</v>
      </c>
      <c r="G536" s="818">
        <f t="shared" si="104"/>
        <v>1960</v>
      </c>
    </row>
    <row r="537" spans="1:7" x14ac:dyDescent="0.3">
      <c r="A537" s="784" t="s">
        <v>783</v>
      </c>
      <c r="B537" s="305"/>
      <c r="C537" s="366"/>
      <c r="D537" s="367"/>
      <c r="E537" s="816" t="s">
        <v>1431</v>
      </c>
      <c r="F537" s="817" t="s">
        <v>1431</v>
      </c>
      <c r="G537" s="818" t="s">
        <v>1431</v>
      </c>
    </row>
    <row r="538" spans="1:7" x14ac:dyDescent="0.3">
      <c r="A538" s="784" t="s">
        <v>784</v>
      </c>
      <c r="B538" s="305"/>
      <c r="C538" s="366"/>
      <c r="D538" s="367"/>
      <c r="E538" s="816">
        <v>180</v>
      </c>
      <c r="F538" s="817">
        <f t="shared" ref="F538:F543" si="105">E538*6.26</f>
        <v>1126.8</v>
      </c>
      <c r="G538" s="818">
        <f t="shared" ref="G538:G543" si="106">ROUND(E538+F538,0)</f>
        <v>1307</v>
      </c>
    </row>
    <row r="539" spans="1:7" x14ac:dyDescent="0.3">
      <c r="A539" s="784" t="s">
        <v>785</v>
      </c>
      <c r="B539" s="305"/>
      <c r="C539" s="366"/>
      <c r="D539" s="367"/>
      <c r="E539" s="816">
        <v>270</v>
      </c>
      <c r="F539" s="817">
        <f t="shared" si="105"/>
        <v>1690.2</v>
      </c>
      <c r="G539" s="818">
        <f t="shared" si="106"/>
        <v>1960</v>
      </c>
    </row>
    <row r="540" spans="1:7" x14ac:dyDescent="0.3">
      <c r="A540" s="784" t="s">
        <v>786</v>
      </c>
      <c r="B540" s="305"/>
      <c r="C540" s="366"/>
      <c r="D540" s="367"/>
      <c r="E540" s="816">
        <v>270</v>
      </c>
      <c r="F540" s="817">
        <f t="shared" si="105"/>
        <v>1690.2</v>
      </c>
      <c r="G540" s="818">
        <f t="shared" si="106"/>
        <v>1960</v>
      </c>
    </row>
    <row r="541" spans="1:7" x14ac:dyDescent="0.3">
      <c r="A541" s="784" t="s">
        <v>787</v>
      </c>
      <c r="B541" s="305"/>
      <c r="C541" s="366"/>
      <c r="D541" s="367"/>
      <c r="E541" s="816">
        <v>270</v>
      </c>
      <c r="F541" s="817">
        <f t="shared" si="105"/>
        <v>1690.2</v>
      </c>
      <c r="G541" s="818">
        <f t="shared" si="106"/>
        <v>1960</v>
      </c>
    </row>
    <row r="542" spans="1:7" x14ac:dyDescent="0.3">
      <c r="A542" s="784" t="s">
        <v>788</v>
      </c>
      <c r="B542" s="305"/>
      <c r="C542" s="366"/>
      <c r="D542" s="367"/>
      <c r="E542" s="816">
        <v>180</v>
      </c>
      <c r="F542" s="817">
        <f t="shared" si="105"/>
        <v>1126.8</v>
      </c>
      <c r="G542" s="818">
        <f t="shared" si="106"/>
        <v>1307</v>
      </c>
    </row>
    <row r="543" spans="1:7" x14ac:dyDescent="0.3">
      <c r="A543" s="784" t="s">
        <v>789</v>
      </c>
      <c r="B543" s="305"/>
      <c r="C543" s="366"/>
      <c r="D543" s="367"/>
      <c r="E543" s="816">
        <v>450</v>
      </c>
      <c r="F543" s="817">
        <f t="shared" si="105"/>
        <v>2817</v>
      </c>
      <c r="G543" s="818">
        <f t="shared" si="106"/>
        <v>3267</v>
      </c>
    </row>
    <row r="544" spans="1:7" x14ac:dyDescent="0.3">
      <c r="A544" s="606" t="s">
        <v>1557</v>
      </c>
      <c r="B544" s="305"/>
      <c r="C544" s="366"/>
      <c r="D544" s="367"/>
      <c r="E544" s="816">
        <v>0</v>
      </c>
      <c r="F544" s="817"/>
      <c r="G544" s="818"/>
    </row>
    <row r="545" spans="1:7" x14ac:dyDescent="0.3">
      <c r="A545" s="793" t="s">
        <v>1455</v>
      </c>
      <c r="B545" s="305"/>
      <c r="C545" s="366"/>
      <c r="D545" s="367"/>
      <c r="E545" s="816">
        <v>0</v>
      </c>
      <c r="F545" s="817"/>
      <c r="G545" s="818"/>
    </row>
    <row r="546" spans="1:7" x14ac:dyDescent="0.3">
      <c r="A546" s="784" t="s">
        <v>784</v>
      </c>
      <c r="B546" s="305"/>
      <c r="C546" s="366"/>
      <c r="D546" s="367"/>
      <c r="E546" s="816">
        <v>90</v>
      </c>
      <c r="F546" s="817">
        <f t="shared" ref="F546:F550" si="107">E546*6.26</f>
        <v>563.4</v>
      </c>
      <c r="G546" s="818">
        <f t="shared" ref="G546:G550" si="108">ROUND(E546+F546,0)</f>
        <v>653</v>
      </c>
    </row>
    <row r="547" spans="1:7" x14ac:dyDescent="0.3">
      <c r="A547" s="784" t="s">
        <v>785</v>
      </c>
      <c r="B547" s="305"/>
      <c r="C547" s="366"/>
      <c r="D547" s="367"/>
      <c r="E547" s="816">
        <v>90</v>
      </c>
      <c r="F547" s="817">
        <f t="shared" si="107"/>
        <v>563.4</v>
      </c>
      <c r="G547" s="818">
        <f t="shared" si="108"/>
        <v>653</v>
      </c>
    </row>
    <row r="548" spans="1:7" x14ac:dyDescent="0.3">
      <c r="A548" s="784" t="s">
        <v>786</v>
      </c>
      <c r="B548" s="305"/>
      <c r="C548" s="366"/>
      <c r="D548" s="367"/>
      <c r="E548" s="816">
        <v>90</v>
      </c>
      <c r="F548" s="817">
        <f t="shared" si="107"/>
        <v>563.4</v>
      </c>
      <c r="G548" s="818">
        <f t="shared" si="108"/>
        <v>653</v>
      </c>
    </row>
    <row r="549" spans="1:7" x14ac:dyDescent="0.3">
      <c r="A549" s="784" t="s">
        <v>787</v>
      </c>
      <c r="B549" s="305"/>
      <c r="C549" s="366"/>
      <c r="D549" s="367"/>
      <c r="E549" s="816">
        <v>90</v>
      </c>
      <c r="F549" s="817">
        <f t="shared" si="107"/>
        <v>563.4</v>
      </c>
      <c r="G549" s="818">
        <f t="shared" si="108"/>
        <v>653</v>
      </c>
    </row>
    <row r="550" spans="1:7" x14ac:dyDescent="0.3">
      <c r="A550" s="784" t="s">
        <v>788</v>
      </c>
      <c r="B550" s="305"/>
      <c r="C550" s="366"/>
      <c r="D550" s="367"/>
      <c r="E550" s="816">
        <v>90</v>
      </c>
      <c r="F550" s="817">
        <f t="shared" si="107"/>
        <v>563.4</v>
      </c>
      <c r="G550" s="818">
        <f t="shared" si="108"/>
        <v>653</v>
      </c>
    </row>
    <row r="551" spans="1:7" x14ac:dyDescent="0.3">
      <c r="A551" s="784" t="s">
        <v>789</v>
      </c>
      <c r="B551" s="305"/>
      <c r="C551" s="366"/>
      <c r="D551" s="367"/>
      <c r="E551" s="816">
        <v>0</v>
      </c>
      <c r="F551" s="817"/>
      <c r="G551" s="818"/>
    </row>
    <row r="552" spans="1:7" x14ac:dyDescent="0.3">
      <c r="A552" s="784"/>
      <c r="B552" s="305"/>
      <c r="C552" s="366"/>
      <c r="D552" s="367"/>
      <c r="E552" s="816">
        <v>0</v>
      </c>
      <c r="F552" s="817"/>
      <c r="G552" s="818"/>
    </row>
    <row r="553" spans="1:7" x14ac:dyDescent="0.3">
      <c r="A553" s="795" t="s">
        <v>790</v>
      </c>
      <c r="B553" s="305"/>
      <c r="C553" s="366"/>
      <c r="D553" s="367"/>
      <c r="E553" s="816">
        <v>0</v>
      </c>
      <c r="F553" s="817"/>
      <c r="G553" s="818"/>
    </row>
    <row r="554" spans="1:7" x14ac:dyDescent="0.3">
      <c r="A554" s="794" t="s">
        <v>710</v>
      </c>
      <c r="B554" s="305"/>
      <c r="C554" s="366"/>
      <c r="D554" s="367"/>
      <c r="E554" s="816">
        <v>0</v>
      </c>
      <c r="F554" s="817"/>
      <c r="G554" s="818"/>
    </row>
    <row r="555" spans="1:7" x14ac:dyDescent="0.3">
      <c r="A555" s="784" t="s">
        <v>784</v>
      </c>
      <c r="B555" s="305"/>
      <c r="C555" s="366"/>
      <c r="D555" s="367"/>
      <c r="E555" s="816">
        <v>180</v>
      </c>
      <c r="F555" s="817">
        <f t="shared" ref="F555:F559" si="109">E555*6.26</f>
        <v>1126.8</v>
      </c>
      <c r="G555" s="818">
        <f t="shared" ref="G555:G559" si="110">ROUND(E555+F555,0)</f>
        <v>1307</v>
      </c>
    </row>
    <row r="556" spans="1:7" x14ac:dyDescent="0.3">
      <c r="A556" s="784" t="s">
        <v>785</v>
      </c>
      <c r="B556" s="305"/>
      <c r="C556" s="366"/>
      <c r="D556" s="367"/>
      <c r="E556" s="816">
        <v>270</v>
      </c>
      <c r="F556" s="817">
        <f t="shared" si="109"/>
        <v>1690.2</v>
      </c>
      <c r="G556" s="818">
        <f t="shared" si="110"/>
        <v>1960</v>
      </c>
    </row>
    <row r="557" spans="1:7" x14ac:dyDescent="0.3">
      <c r="A557" s="784" t="s">
        <v>786</v>
      </c>
      <c r="B557" s="305"/>
      <c r="C557" s="366"/>
      <c r="D557" s="367"/>
      <c r="E557" s="816">
        <v>270</v>
      </c>
      <c r="F557" s="817">
        <f t="shared" si="109"/>
        <v>1690.2</v>
      </c>
      <c r="G557" s="818">
        <f t="shared" si="110"/>
        <v>1960</v>
      </c>
    </row>
    <row r="558" spans="1:7" x14ac:dyDescent="0.3">
      <c r="A558" s="784" t="s">
        <v>787</v>
      </c>
      <c r="B558" s="305"/>
      <c r="C558" s="366"/>
      <c r="D558" s="367"/>
      <c r="E558" s="816">
        <v>270</v>
      </c>
      <c r="F558" s="817">
        <f t="shared" si="109"/>
        <v>1690.2</v>
      </c>
      <c r="G558" s="818">
        <f t="shared" si="110"/>
        <v>1960</v>
      </c>
    </row>
    <row r="559" spans="1:7" x14ac:dyDescent="0.3">
      <c r="A559" s="784" t="s">
        <v>788</v>
      </c>
      <c r="B559" s="305"/>
      <c r="C559" s="366"/>
      <c r="D559" s="367"/>
      <c r="E559" s="816">
        <v>180</v>
      </c>
      <c r="F559" s="817">
        <f t="shared" si="109"/>
        <v>1126.8</v>
      </c>
      <c r="G559" s="818">
        <f t="shared" si="110"/>
        <v>1307</v>
      </c>
    </row>
    <row r="560" spans="1:7" x14ac:dyDescent="0.3">
      <c r="A560" s="784" t="s">
        <v>789</v>
      </c>
      <c r="B560" s="305"/>
      <c r="C560" s="366"/>
      <c r="D560" s="367"/>
      <c r="E560" s="816"/>
      <c r="F560" s="817"/>
      <c r="G560" s="818"/>
    </row>
    <row r="561" spans="1:45" x14ac:dyDescent="0.3">
      <c r="A561" s="784"/>
      <c r="B561" s="305"/>
      <c r="C561" s="366"/>
      <c r="D561" s="367"/>
      <c r="E561" s="816"/>
      <c r="F561" s="817"/>
      <c r="G561" s="818"/>
      <c r="W561" s="406"/>
      <c r="X561" s="406"/>
      <c r="Y561" s="406"/>
      <c r="Z561" s="406"/>
      <c r="AA561" s="406"/>
      <c r="AB561" s="406"/>
      <c r="AC561" s="406"/>
      <c r="AD561" s="406"/>
      <c r="AE561" s="406"/>
      <c r="AF561" s="406"/>
      <c r="AG561" s="406"/>
      <c r="AH561" s="406"/>
      <c r="AI561" s="406"/>
      <c r="AJ561" s="406"/>
      <c r="AK561" s="406"/>
      <c r="AL561" s="406"/>
      <c r="AM561" s="406"/>
      <c r="AN561" s="406"/>
      <c r="AO561" s="406"/>
      <c r="AP561" s="406"/>
      <c r="AQ561" s="406"/>
      <c r="AR561" s="406"/>
      <c r="AS561" s="406"/>
    </row>
    <row r="562" spans="1:45" x14ac:dyDescent="0.3">
      <c r="A562" s="606" t="s">
        <v>1558</v>
      </c>
      <c r="B562" s="305"/>
      <c r="C562" s="366"/>
      <c r="D562" s="367"/>
      <c r="E562" s="816"/>
      <c r="F562" s="817"/>
      <c r="G562" s="818"/>
    </row>
    <row r="563" spans="1:45" x14ac:dyDescent="0.3">
      <c r="A563" s="793" t="s">
        <v>1455</v>
      </c>
      <c r="B563" s="305"/>
      <c r="C563" s="366"/>
      <c r="D563" s="367"/>
      <c r="E563" s="816"/>
      <c r="F563" s="817"/>
      <c r="G563" s="818"/>
    </row>
    <row r="564" spans="1:45" x14ac:dyDescent="0.3">
      <c r="A564" s="784" t="s">
        <v>792</v>
      </c>
      <c r="B564" s="305"/>
      <c r="C564" s="366"/>
      <c r="D564" s="367"/>
      <c r="E564" s="816">
        <v>90</v>
      </c>
      <c r="F564" s="817">
        <f t="shared" ref="F564:F571" si="111">E564*6.26</f>
        <v>563.4</v>
      </c>
      <c r="G564" s="818">
        <f t="shared" ref="G564:G571" si="112">ROUND(E564+F564,0)</f>
        <v>653</v>
      </c>
    </row>
    <row r="565" spans="1:45" x14ac:dyDescent="0.3">
      <c r="A565" s="784" t="s">
        <v>793</v>
      </c>
      <c r="B565" s="305"/>
      <c r="C565" s="366"/>
      <c r="D565" s="367"/>
      <c r="E565" s="816">
        <v>90</v>
      </c>
      <c r="F565" s="817">
        <f t="shared" si="111"/>
        <v>563.4</v>
      </c>
      <c r="G565" s="818">
        <f t="shared" si="112"/>
        <v>653</v>
      </c>
    </row>
    <row r="566" spans="1:45" x14ac:dyDescent="0.3">
      <c r="A566" s="784" t="s">
        <v>794</v>
      </c>
      <c r="B566" s="305"/>
      <c r="C566" s="366"/>
      <c r="D566" s="367"/>
      <c r="E566" s="816">
        <v>90</v>
      </c>
      <c r="F566" s="817">
        <f t="shared" si="111"/>
        <v>563.4</v>
      </c>
      <c r="G566" s="818">
        <f t="shared" si="112"/>
        <v>653</v>
      </c>
    </row>
    <row r="567" spans="1:45" x14ac:dyDescent="0.3">
      <c r="A567" s="784" t="s">
        <v>795</v>
      </c>
      <c r="B567" s="305"/>
      <c r="C567" s="366"/>
      <c r="D567" s="367"/>
      <c r="E567" s="816">
        <v>90</v>
      </c>
      <c r="F567" s="817">
        <f t="shared" si="111"/>
        <v>563.4</v>
      </c>
      <c r="G567" s="818">
        <f t="shared" si="112"/>
        <v>653</v>
      </c>
    </row>
    <row r="568" spans="1:45" x14ac:dyDescent="0.3">
      <c r="A568" s="784" t="s">
        <v>796</v>
      </c>
      <c r="B568" s="305"/>
      <c r="C568" s="366"/>
      <c r="D568" s="367"/>
      <c r="E568" s="816">
        <v>90</v>
      </c>
      <c r="F568" s="817">
        <f t="shared" si="111"/>
        <v>563.4</v>
      </c>
      <c r="G568" s="818">
        <f t="shared" si="112"/>
        <v>653</v>
      </c>
    </row>
    <row r="569" spans="1:45" x14ac:dyDescent="0.3">
      <c r="A569" s="784" t="s">
        <v>797</v>
      </c>
      <c r="B569" s="305"/>
      <c r="C569" s="366"/>
      <c r="D569" s="367"/>
      <c r="E569" s="816">
        <v>90</v>
      </c>
      <c r="F569" s="817">
        <f t="shared" si="111"/>
        <v>563.4</v>
      </c>
      <c r="G569" s="818">
        <f t="shared" si="112"/>
        <v>653</v>
      </c>
    </row>
    <row r="570" spans="1:45" x14ac:dyDescent="0.3">
      <c r="A570" s="784" t="s">
        <v>459</v>
      </c>
      <c r="B570" s="305"/>
      <c r="C570" s="366"/>
      <c r="D570" s="367"/>
      <c r="E570" s="816">
        <v>90</v>
      </c>
      <c r="F570" s="817">
        <f t="shared" si="111"/>
        <v>563.4</v>
      </c>
      <c r="G570" s="818">
        <f t="shared" si="112"/>
        <v>653</v>
      </c>
    </row>
    <row r="571" spans="1:45" x14ac:dyDescent="0.3">
      <c r="A571" s="784" t="s">
        <v>1430</v>
      </c>
      <c r="B571" s="305"/>
      <c r="C571" s="366"/>
      <c r="D571" s="367"/>
      <c r="E571" s="816">
        <v>90</v>
      </c>
      <c r="F571" s="817">
        <f t="shared" si="111"/>
        <v>563.4</v>
      </c>
      <c r="G571" s="818">
        <f t="shared" si="112"/>
        <v>653</v>
      </c>
    </row>
    <row r="572" spans="1:45" x14ac:dyDescent="0.3">
      <c r="A572" s="795" t="s">
        <v>791</v>
      </c>
      <c r="B572" s="305"/>
      <c r="C572" s="366"/>
      <c r="D572" s="367"/>
      <c r="E572" s="816"/>
      <c r="F572" s="817"/>
      <c r="G572" s="818"/>
    </row>
    <row r="573" spans="1:45" x14ac:dyDescent="0.3">
      <c r="A573" s="795"/>
      <c r="B573" s="305"/>
      <c r="C573" s="366"/>
      <c r="D573" s="367"/>
      <c r="E573" s="816"/>
      <c r="F573" s="817"/>
      <c r="G573" s="818"/>
      <c r="W573" s="406"/>
      <c r="X573" s="406"/>
      <c r="Y573" s="406"/>
      <c r="Z573" s="406"/>
      <c r="AA573" s="406"/>
      <c r="AB573" s="406"/>
      <c r="AC573" s="406"/>
      <c r="AD573" s="406"/>
      <c r="AE573" s="406"/>
      <c r="AF573" s="406"/>
      <c r="AG573" s="406"/>
      <c r="AH573" s="406"/>
      <c r="AI573" s="406"/>
      <c r="AJ573" s="406"/>
      <c r="AK573" s="406"/>
      <c r="AL573" s="406"/>
      <c r="AM573" s="406"/>
      <c r="AN573" s="406"/>
      <c r="AO573" s="406"/>
      <c r="AP573" s="406"/>
      <c r="AQ573" s="406"/>
      <c r="AR573" s="406"/>
      <c r="AS573" s="406"/>
    </row>
    <row r="574" spans="1:45" x14ac:dyDescent="0.3">
      <c r="A574" s="794" t="s">
        <v>710</v>
      </c>
      <c r="B574" s="305"/>
      <c r="C574" s="366"/>
      <c r="D574" s="367"/>
      <c r="E574" s="816"/>
      <c r="F574" s="817"/>
      <c r="G574" s="818"/>
    </row>
    <row r="575" spans="1:45" ht="15" customHeight="1" x14ac:dyDescent="0.3">
      <c r="A575" s="784" t="s">
        <v>792</v>
      </c>
      <c r="B575" s="305"/>
      <c r="C575" s="366"/>
      <c r="D575" s="367"/>
      <c r="E575" s="816">
        <v>270</v>
      </c>
      <c r="F575" s="817">
        <f t="shared" ref="F575:F582" si="113">E575*6.26</f>
        <v>1690.2</v>
      </c>
      <c r="G575" s="818">
        <f t="shared" ref="G575:G582" si="114">ROUND(E575+F575,0)</f>
        <v>1960</v>
      </c>
    </row>
    <row r="576" spans="1:45" x14ac:dyDescent="0.3">
      <c r="A576" s="784" t="s">
        <v>793</v>
      </c>
      <c r="B576" s="305"/>
      <c r="C576" s="366"/>
      <c r="D576" s="367"/>
      <c r="E576" s="816">
        <v>270</v>
      </c>
      <c r="F576" s="817">
        <f t="shared" si="113"/>
        <v>1690.2</v>
      </c>
      <c r="G576" s="818">
        <f t="shared" si="114"/>
        <v>1960</v>
      </c>
    </row>
    <row r="577" spans="1:45" x14ac:dyDescent="0.3">
      <c r="A577" s="784" t="s">
        <v>794</v>
      </c>
      <c r="B577" s="305"/>
      <c r="C577" s="366"/>
      <c r="D577" s="367"/>
      <c r="E577" s="816">
        <v>270</v>
      </c>
      <c r="F577" s="817">
        <f t="shared" si="113"/>
        <v>1690.2</v>
      </c>
      <c r="G577" s="818">
        <f t="shared" si="114"/>
        <v>1960</v>
      </c>
    </row>
    <row r="578" spans="1:45" x14ac:dyDescent="0.3">
      <c r="A578" s="784" t="s">
        <v>795</v>
      </c>
      <c r="B578" s="305"/>
      <c r="C578" s="366"/>
      <c r="D578" s="367"/>
      <c r="E578" s="816">
        <v>270</v>
      </c>
      <c r="F578" s="817">
        <f t="shared" si="113"/>
        <v>1690.2</v>
      </c>
      <c r="G578" s="818">
        <f t="shared" si="114"/>
        <v>1960</v>
      </c>
    </row>
    <row r="579" spans="1:45" x14ac:dyDescent="0.3">
      <c r="A579" s="784" t="s">
        <v>796</v>
      </c>
      <c r="B579" s="305"/>
      <c r="C579" s="366"/>
      <c r="D579" s="367"/>
      <c r="E579" s="816">
        <v>270</v>
      </c>
      <c r="F579" s="817">
        <f t="shared" si="113"/>
        <v>1690.2</v>
      </c>
      <c r="G579" s="818">
        <f t="shared" si="114"/>
        <v>1960</v>
      </c>
    </row>
    <row r="580" spans="1:45" x14ac:dyDescent="0.3">
      <c r="A580" s="784" t="s">
        <v>797</v>
      </c>
      <c r="B580" s="305"/>
      <c r="C580" s="366"/>
      <c r="D580" s="367"/>
      <c r="E580" s="816">
        <v>270</v>
      </c>
      <c r="F580" s="817">
        <f t="shared" si="113"/>
        <v>1690.2</v>
      </c>
      <c r="G580" s="818">
        <f t="shared" si="114"/>
        <v>1960</v>
      </c>
    </row>
    <row r="581" spans="1:45" x14ac:dyDescent="0.3">
      <c r="A581" s="784" t="s">
        <v>459</v>
      </c>
      <c r="B581" s="305"/>
      <c r="C581" s="366"/>
      <c r="D581" s="367"/>
      <c r="E581" s="816">
        <v>270</v>
      </c>
      <c r="F581" s="817">
        <f t="shared" si="113"/>
        <v>1690.2</v>
      </c>
      <c r="G581" s="818">
        <f t="shared" si="114"/>
        <v>1960</v>
      </c>
    </row>
    <row r="582" spans="1:45" x14ac:dyDescent="0.3">
      <c r="A582" s="784" t="s">
        <v>1430</v>
      </c>
      <c r="B582" s="305"/>
      <c r="C582" s="366"/>
      <c r="D582" s="367"/>
      <c r="E582" s="816">
        <v>270</v>
      </c>
      <c r="F582" s="817">
        <f t="shared" si="113"/>
        <v>1690.2</v>
      </c>
      <c r="G582" s="818">
        <f t="shared" si="114"/>
        <v>1960</v>
      </c>
    </row>
    <row r="583" spans="1:45" x14ac:dyDescent="0.3">
      <c r="A583" s="784"/>
      <c r="B583" s="305"/>
      <c r="C583" s="366"/>
      <c r="D583" s="367"/>
      <c r="E583" s="816"/>
      <c r="F583" s="817"/>
      <c r="G583" s="818"/>
      <c r="W583" s="401"/>
      <c r="X583" s="401"/>
      <c r="Y583" s="401"/>
      <c r="Z583" s="401"/>
      <c r="AA583" s="401"/>
      <c r="AB583" s="401"/>
      <c r="AC583" s="401"/>
      <c r="AD583" s="401"/>
      <c r="AE583" s="401"/>
      <c r="AF583" s="401"/>
      <c r="AG583" s="401"/>
      <c r="AH583" s="401"/>
      <c r="AI583" s="401"/>
      <c r="AJ583" s="401"/>
      <c r="AK583" s="401"/>
      <c r="AL583" s="401"/>
      <c r="AM583" s="401"/>
      <c r="AN583" s="401"/>
      <c r="AO583" s="401"/>
      <c r="AP583" s="401"/>
      <c r="AQ583" s="401"/>
      <c r="AR583" s="401"/>
      <c r="AS583" s="401"/>
    </row>
    <row r="584" spans="1:45" x14ac:dyDescent="0.3">
      <c r="A584" s="784" t="s">
        <v>801</v>
      </c>
      <c r="B584" s="305"/>
      <c r="C584" s="366"/>
      <c r="D584" s="367"/>
      <c r="E584" s="828"/>
      <c r="F584" s="817"/>
      <c r="G584" s="829"/>
    </row>
    <row r="585" spans="1:45" x14ac:dyDescent="0.3">
      <c r="A585" s="784" t="s">
        <v>800</v>
      </c>
      <c r="B585" s="305"/>
      <c r="C585" s="366"/>
      <c r="D585" s="367"/>
      <c r="E585" s="828"/>
      <c r="F585" s="817"/>
      <c r="G585" s="829"/>
    </row>
    <row r="586" spans="1:45" x14ac:dyDescent="0.3">
      <c r="A586" s="784" t="s">
        <v>799</v>
      </c>
      <c r="B586" s="305"/>
      <c r="C586" s="366"/>
      <c r="D586" s="367"/>
      <c r="E586" s="816"/>
      <c r="F586" s="817"/>
      <c r="G586" s="818"/>
    </row>
    <row r="587" spans="1:45" x14ac:dyDescent="0.3">
      <c r="A587" s="795"/>
      <c r="B587" s="305"/>
      <c r="C587" s="366"/>
      <c r="D587" s="367"/>
      <c r="E587" s="816"/>
      <c r="F587" s="817"/>
      <c r="G587" s="818"/>
    </row>
    <row r="588" spans="1:45" x14ac:dyDescent="0.3">
      <c r="A588" s="784" t="s">
        <v>1637</v>
      </c>
      <c r="B588" s="305"/>
      <c r="C588" s="366"/>
      <c r="D588" s="367"/>
      <c r="E588" s="816"/>
      <c r="F588" s="817"/>
      <c r="G588" s="818"/>
    </row>
    <row r="589" spans="1:45" x14ac:dyDescent="0.3">
      <c r="A589" s="784" t="s">
        <v>798</v>
      </c>
      <c r="B589" s="305"/>
      <c r="C589" s="366"/>
      <c r="D589" s="367"/>
      <c r="E589" s="816"/>
      <c r="F589" s="817"/>
      <c r="G589" s="818"/>
    </row>
    <row r="590" spans="1:45" x14ac:dyDescent="0.3">
      <c r="A590" s="784"/>
      <c r="B590" s="305"/>
      <c r="C590" s="366"/>
      <c r="D590" s="367"/>
      <c r="E590" s="816"/>
      <c r="F590" s="817"/>
      <c r="G590" s="818"/>
    </row>
    <row r="591" spans="1:45" x14ac:dyDescent="0.3">
      <c r="A591" s="603" t="s">
        <v>1559</v>
      </c>
      <c r="B591" s="305"/>
      <c r="C591" s="366"/>
      <c r="D591" s="367"/>
      <c r="E591" s="816"/>
      <c r="F591" s="817"/>
      <c r="G591" s="818"/>
    </row>
    <row r="592" spans="1:45" x14ac:dyDescent="0.3">
      <c r="A592" s="605" t="s">
        <v>470</v>
      </c>
      <c r="B592" s="305"/>
      <c r="C592" s="366"/>
      <c r="D592" s="367"/>
      <c r="E592" s="816"/>
      <c r="F592" s="817"/>
      <c r="G592" s="818"/>
    </row>
    <row r="593" spans="1:7" x14ac:dyDescent="0.3">
      <c r="A593" s="604" t="s">
        <v>471</v>
      </c>
      <c r="B593" s="305"/>
      <c r="C593" s="366"/>
      <c r="D593" s="367"/>
      <c r="E593" s="816"/>
      <c r="F593" s="817"/>
      <c r="G593" s="818"/>
    </row>
    <row r="594" spans="1:7" x14ac:dyDescent="0.3">
      <c r="A594" s="604" t="s">
        <v>472</v>
      </c>
      <c r="B594" s="305"/>
      <c r="C594" s="366"/>
      <c r="D594" s="367"/>
      <c r="E594" s="816"/>
      <c r="F594" s="817"/>
      <c r="G594" s="818"/>
    </row>
    <row r="595" spans="1:7" x14ac:dyDescent="0.3">
      <c r="A595" s="604" t="s">
        <v>473</v>
      </c>
      <c r="B595" s="305"/>
      <c r="C595" s="366"/>
      <c r="D595" s="367"/>
      <c r="E595" s="816"/>
      <c r="F595" s="817"/>
      <c r="G595" s="818"/>
    </row>
    <row r="596" spans="1:7" x14ac:dyDescent="0.3">
      <c r="A596" s="604" t="s">
        <v>474</v>
      </c>
      <c r="B596" s="305"/>
      <c r="C596" s="366"/>
      <c r="D596" s="367"/>
      <c r="E596" s="816"/>
      <c r="F596" s="817"/>
      <c r="G596" s="818"/>
    </row>
    <row r="597" spans="1:7" ht="19.5" customHeight="1" x14ac:dyDescent="0.3">
      <c r="A597" s="605" t="s">
        <v>466</v>
      </c>
      <c r="B597" s="305"/>
      <c r="C597" s="366"/>
      <c r="D597" s="367"/>
      <c r="E597" s="816"/>
      <c r="F597" s="817"/>
      <c r="G597" s="818"/>
    </row>
    <row r="598" spans="1:7" x14ac:dyDescent="0.3">
      <c r="A598" s="604" t="s">
        <v>475</v>
      </c>
      <c r="B598" s="305"/>
      <c r="C598" s="366"/>
      <c r="D598" s="367"/>
      <c r="E598" s="817">
        <v>62.784084480000004</v>
      </c>
      <c r="F598" s="817">
        <f t="shared" ref="F598:F604" si="115">E598*6.26</f>
        <v>393.02836884480001</v>
      </c>
      <c r="G598" s="818">
        <f t="shared" ref="G598:G604" si="116">ROUND(E598+F598,0)</f>
        <v>456</v>
      </c>
    </row>
    <row r="599" spans="1:7" x14ac:dyDescent="0.3">
      <c r="A599" s="604" t="s">
        <v>476</v>
      </c>
      <c r="B599" s="305"/>
      <c r="C599" s="366"/>
      <c r="D599" s="367"/>
      <c r="E599" s="817">
        <v>62.784084480000004</v>
      </c>
      <c r="F599" s="817">
        <f t="shared" si="115"/>
        <v>393.02836884480001</v>
      </c>
      <c r="G599" s="818">
        <f t="shared" si="116"/>
        <v>456</v>
      </c>
    </row>
    <row r="600" spans="1:7" x14ac:dyDescent="0.3">
      <c r="A600" s="604" t="s">
        <v>477</v>
      </c>
      <c r="B600" s="305"/>
      <c r="C600" s="366"/>
      <c r="D600" s="367"/>
      <c r="E600" s="817">
        <v>125.56816896000001</v>
      </c>
      <c r="F600" s="817">
        <f t="shared" si="115"/>
        <v>786.05673768960003</v>
      </c>
      <c r="G600" s="818">
        <f t="shared" si="116"/>
        <v>912</v>
      </c>
    </row>
    <row r="601" spans="1:7" x14ac:dyDescent="0.3">
      <c r="A601" s="604" t="s">
        <v>478</v>
      </c>
      <c r="B601" s="305"/>
      <c r="C601" s="366"/>
      <c r="D601" s="367"/>
      <c r="E601" s="817">
        <v>125.56816896000001</v>
      </c>
      <c r="F601" s="817">
        <f t="shared" si="115"/>
        <v>786.05673768960003</v>
      </c>
      <c r="G601" s="818">
        <f t="shared" si="116"/>
        <v>912</v>
      </c>
    </row>
    <row r="602" spans="1:7" x14ac:dyDescent="0.3">
      <c r="A602" s="604" t="s">
        <v>479</v>
      </c>
      <c r="B602" s="305"/>
      <c r="C602" s="366"/>
      <c r="D602" s="367"/>
      <c r="E602" s="817">
        <v>125.56816896000001</v>
      </c>
      <c r="F602" s="817">
        <f t="shared" si="115"/>
        <v>786.05673768960003</v>
      </c>
      <c r="G602" s="818">
        <f t="shared" si="116"/>
        <v>912</v>
      </c>
    </row>
    <row r="603" spans="1:7" x14ac:dyDescent="0.3">
      <c r="A603" s="604" t="s">
        <v>480</v>
      </c>
      <c r="B603" s="305"/>
      <c r="C603" s="366"/>
      <c r="D603" s="367"/>
      <c r="E603" s="817">
        <v>565.05676031999997</v>
      </c>
      <c r="F603" s="817">
        <f t="shared" si="115"/>
        <v>3537.2553196031995</v>
      </c>
      <c r="G603" s="818">
        <f t="shared" si="116"/>
        <v>4102</v>
      </c>
    </row>
    <row r="604" spans="1:7" x14ac:dyDescent="0.3">
      <c r="A604" s="604" t="s">
        <v>481</v>
      </c>
      <c r="B604" s="305"/>
      <c r="C604" s="366"/>
      <c r="D604" s="367"/>
      <c r="E604" s="817">
        <v>251.13633792000002</v>
      </c>
      <c r="F604" s="817">
        <f t="shared" si="115"/>
        <v>1572.1134753792001</v>
      </c>
      <c r="G604" s="818">
        <f t="shared" si="116"/>
        <v>1823</v>
      </c>
    </row>
    <row r="605" spans="1:7" x14ac:dyDescent="0.3">
      <c r="A605" s="604"/>
      <c r="B605" s="305"/>
      <c r="C605" s="366"/>
      <c r="D605" s="367"/>
      <c r="E605" s="816"/>
      <c r="F605" s="817"/>
      <c r="G605" s="818"/>
    </row>
    <row r="606" spans="1:7" x14ac:dyDescent="0.3">
      <c r="A606" s="605" t="s">
        <v>482</v>
      </c>
      <c r="B606" s="305"/>
      <c r="C606" s="366"/>
      <c r="D606" s="367"/>
      <c r="E606" s="816"/>
      <c r="F606" s="817"/>
      <c r="G606" s="818"/>
    </row>
    <row r="607" spans="1:7" x14ac:dyDescent="0.3">
      <c r="A607" s="604" t="s">
        <v>483</v>
      </c>
      <c r="B607" s="305"/>
      <c r="C607" s="366"/>
      <c r="D607" s="367"/>
      <c r="E607" s="816">
        <v>62.784084480000004</v>
      </c>
      <c r="F607" s="817">
        <f t="shared" ref="F607:F612" si="117">E607*6.26</f>
        <v>393.02836884480001</v>
      </c>
      <c r="G607" s="818">
        <f t="shared" ref="G607:G612" si="118">ROUND(E607+F607,0)</f>
        <v>456</v>
      </c>
    </row>
    <row r="608" spans="1:7" x14ac:dyDescent="0.3">
      <c r="A608" s="604" t="s">
        <v>484</v>
      </c>
      <c r="B608" s="305"/>
      <c r="C608" s="366"/>
      <c r="D608" s="367"/>
      <c r="E608" s="816">
        <v>251.13633792000002</v>
      </c>
      <c r="F608" s="817">
        <f t="shared" si="117"/>
        <v>1572.1134753792001</v>
      </c>
      <c r="G608" s="818">
        <f t="shared" si="118"/>
        <v>1823</v>
      </c>
    </row>
    <row r="609" spans="1:45" x14ac:dyDescent="0.3">
      <c r="A609" s="604" t="s">
        <v>485</v>
      </c>
      <c r="B609" s="305"/>
      <c r="C609" s="366"/>
      <c r="D609" s="367"/>
      <c r="E609" s="816">
        <v>125.56816896000001</v>
      </c>
      <c r="F609" s="817">
        <f t="shared" si="117"/>
        <v>786.05673768960003</v>
      </c>
      <c r="G609" s="818">
        <f t="shared" si="118"/>
        <v>912</v>
      </c>
    </row>
    <row r="610" spans="1:45" x14ac:dyDescent="0.3">
      <c r="A610" s="604" t="s">
        <v>486</v>
      </c>
      <c r="B610" s="305"/>
      <c r="C610" s="366"/>
      <c r="D610" s="367"/>
      <c r="E610" s="816">
        <v>376.70450688</v>
      </c>
      <c r="F610" s="817">
        <f t="shared" si="117"/>
        <v>2358.1702130688</v>
      </c>
      <c r="G610" s="818">
        <f t="shared" si="118"/>
        <v>2735</v>
      </c>
    </row>
    <row r="611" spans="1:45" s="7" customFormat="1" x14ac:dyDescent="0.3">
      <c r="A611" s="604" t="s">
        <v>487</v>
      </c>
      <c r="B611" s="305"/>
      <c r="C611" s="366"/>
      <c r="D611" s="367"/>
      <c r="E611" s="816">
        <v>376.70450688</v>
      </c>
      <c r="F611" s="817">
        <f t="shared" si="117"/>
        <v>2358.1702130688</v>
      </c>
      <c r="G611" s="818">
        <f t="shared" si="118"/>
        <v>2735</v>
      </c>
      <c r="H611" s="406"/>
      <c r="I611" s="406"/>
      <c r="J611" s="406"/>
      <c r="K611" s="406"/>
      <c r="L611" s="406"/>
      <c r="M611" s="406"/>
      <c r="N611" s="406"/>
      <c r="O611" s="406"/>
      <c r="P611" s="406"/>
      <c r="Q611" s="406"/>
      <c r="R611" s="406"/>
      <c r="S611" s="406"/>
      <c r="T611" s="406"/>
      <c r="U611" s="406"/>
      <c r="V611" s="406"/>
      <c r="W611" s="351"/>
      <c r="X611" s="351"/>
      <c r="Y611" s="351"/>
      <c r="Z611" s="351"/>
      <c r="AA611" s="351"/>
      <c r="AB611" s="351"/>
      <c r="AC611" s="351"/>
      <c r="AD611" s="351"/>
      <c r="AE611" s="351"/>
      <c r="AF611" s="351"/>
      <c r="AG611" s="351"/>
      <c r="AH611" s="351"/>
      <c r="AI611" s="351"/>
      <c r="AJ611" s="351"/>
      <c r="AK611" s="351"/>
      <c r="AL611"/>
      <c r="AM611"/>
      <c r="AN611"/>
      <c r="AO611"/>
      <c r="AP611"/>
      <c r="AQ611"/>
      <c r="AR611"/>
      <c r="AS611"/>
    </row>
    <row r="612" spans="1:45" x14ac:dyDescent="0.3">
      <c r="A612" s="604" t="s">
        <v>488</v>
      </c>
      <c r="B612" s="355"/>
      <c r="C612" s="366"/>
      <c r="D612" s="367"/>
      <c r="E612" s="816">
        <v>565.05676031999997</v>
      </c>
      <c r="F612" s="817">
        <f t="shared" si="117"/>
        <v>3537.2553196031995</v>
      </c>
      <c r="G612" s="818">
        <f t="shared" si="118"/>
        <v>4102</v>
      </c>
    </row>
    <row r="613" spans="1:45" x14ac:dyDescent="0.3">
      <c r="A613" s="604" t="s">
        <v>489</v>
      </c>
      <c r="B613" s="305"/>
      <c r="C613" s="366"/>
      <c r="D613" s="367"/>
      <c r="E613" s="816" t="s">
        <v>1431</v>
      </c>
      <c r="F613" s="817" t="s">
        <v>1431</v>
      </c>
      <c r="G613" s="818" t="s">
        <v>1431</v>
      </c>
    </row>
    <row r="614" spans="1:45" x14ac:dyDescent="0.3">
      <c r="A614" s="604" t="s">
        <v>490</v>
      </c>
      <c r="B614" s="305"/>
      <c r="C614" s="366"/>
      <c r="D614" s="367"/>
      <c r="E614" s="816" t="s">
        <v>1431</v>
      </c>
      <c r="F614" s="817" t="s">
        <v>1431</v>
      </c>
      <c r="G614" s="818" t="s">
        <v>1431</v>
      </c>
    </row>
    <row r="615" spans="1:45" x14ac:dyDescent="0.3">
      <c r="A615" s="604" t="s">
        <v>491</v>
      </c>
      <c r="B615" s="305"/>
      <c r="C615" s="366"/>
      <c r="D615" s="367"/>
      <c r="E615" s="816">
        <v>125.56816896000001</v>
      </c>
      <c r="F615" s="817">
        <f t="shared" ref="F615:F618" si="119">E615*6.26</f>
        <v>786.05673768960003</v>
      </c>
      <c r="G615" s="818">
        <f t="shared" ref="G615:G618" si="120">ROUND(E615+F615,0)</f>
        <v>912</v>
      </c>
    </row>
    <row r="616" spans="1:45" x14ac:dyDescent="0.3">
      <c r="A616" s="604" t="s">
        <v>205</v>
      </c>
      <c r="B616" s="305"/>
      <c r="C616" s="366"/>
      <c r="D616" s="367"/>
      <c r="E616" s="816">
        <v>251.13633792000002</v>
      </c>
      <c r="F616" s="817">
        <f t="shared" si="119"/>
        <v>1572.1134753792001</v>
      </c>
      <c r="G616" s="818">
        <f t="shared" si="120"/>
        <v>1823</v>
      </c>
    </row>
    <row r="617" spans="1:45" x14ac:dyDescent="0.3">
      <c r="A617" s="604" t="s">
        <v>492</v>
      </c>
      <c r="B617" s="305"/>
      <c r="C617" s="366"/>
      <c r="D617" s="367"/>
      <c r="E617" s="816">
        <v>125.56816896000001</v>
      </c>
      <c r="F617" s="817">
        <f t="shared" si="119"/>
        <v>786.05673768960003</v>
      </c>
      <c r="G617" s="818">
        <f t="shared" si="120"/>
        <v>912</v>
      </c>
    </row>
    <row r="618" spans="1:45" x14ac:dyDescent="0.3">
      <c r="A618" s="604" t="s">
        <v>493</v>
      </c>
      <c r="B618" s="305"/>
      <c r="C618" s="366"/>
      <c r="D618" s="367"/>
      <c r="E618" s="816">
        <v>565.05676031999997</v>
      </c>
      <c r="F618" s="817">
        <f t="shared" si="119"/>
        <v>3537.2553196031995</v>
      </c>
      <c r="G618" s="818">
        <f t="shared" si="120"/>
        <v>4102</v>
      </c>
    </row>
    <row r="619" spans="1:45" x14ac:dyDescent="0.3">
      <c r="A619" s="604"/>
      <c r="B619" s="305"/>
      <c r="C619" s="366"/>
      <c r="D619" s="367"/>
      <c r="E619" s="816"/>
      <c r="F619" s="817"/>
      <c r="G619" s="818"/>
    </row>
    <row r="620" spans="1:45" x14ac:dyDescent="0.3">
      <c r="A620" s="603" t="s">
        <v>1457</v>
      </c>
      <c r="B620" s="305"/>
      <c r="C620" s="366"/>
      <c r="D620" s="367"/>
      <c r="E620" s="816"/>
      <c r="F620" s="817"/>
      <c r="G620" s="818"/>
    </row>
    <row r="621" spans="1:45" x14ac:dyDescent="0.3">
      <c r="A621" s="604"/>
      <c r="B621" s="305"/>
      <c r="C621" s="366"/>
      <c r="D621" s="367"/>
      <c r="E621" s="816"/>
      <c r="F621" s="817"/>
      <c r="G621" s="818"/>
    </row>
    <row r="622" spans="1:45" x14ac:dyDescent="0.3">
      <c r="A622" s="604" t="s">
        <v>494</v>
      </c>
      <c r="B622" s="305"/>
      <c r="C622" s="366"/>
      <c r="D622" s="367"/>
      <c r="E622" s="816"/>
      <c r="F622" s="817"/>
      <c r="G622" s="818"/>
    </row>
    <row r="623" spans="1:45" x14ac:dyDescent="0.3">
      <c r="A623" s="604" t="s">
        <v>495</v>
      </c>
      <c r="B623" s="305"/>
      <c r="C623" s="366"/>
      <c r="D623" s="367"/>
      <c r="E623" s="816"/>
      <c r="F623" s="817"/>
      <c r="G623" s="818"/>
    </row>
    <row r="624" spans="1:45" x14ac:dyDescent="0.3">
      <c r="A624" s="604"/>
      <c r="B624" s="305"/>
      <c r="C624" s="366"/>
      <c r="D624" s="367"/>
      <c r="E624" s="816"/>
      <c r="F624" s="817"/>
      <c r="G624" s="818"/>
    </row>
    <row r="625" spans="1:7" ht="13.5" customHeight="1" x14ac:dyDescent="0.3">
      <c r="A625" s="783" t="s">
        <v>1548</v>
      </c>
      <c r="B625" s="305"/>
      <c r="C625" s="366"/>
      <c r="D625" s="367"/>
      <c r="E625" s="816"/>
      <c r="F625" s="817"/>
      <c r="G625" s="818"/>
    </row>
    <row r="626" spans="1:7" x14ac:dyDescent="0.3">
      <c r="A626" s="783" t="s">
        <v>802</v>
      </c>
      <c r="B626" s="305"/>
      <c r="C626" s="366"/>
      <c r="D626" s="367"/>
      <c r="E626" s="816"/>
      <c r="F626" s="817"/>
      <c r="G626" s="818"/>
    </row>
    <row r="627" spans="1:7" x14ac:dyDescent="0.3">
      <c r="A627" s="784" t="s">
        <v>821</v>
      </c>
      <c r="B627" s="305" t="s">
        <v>7</v>
      </c>
      <c r="C627" s="366"/>
      <c r="D627" s="367"/>
      <c r="E627" s="830">
        <v>4867.2506261199997</v>
      </c>
      <c r="F627" s="817">
        <f>E627*4.5</f>
        <v>21902.62781754</v>
      </c>
      <c r="G627" s="818">
        <f t="shared" ref="G627:G630" si="121">ROUND(E627+F627,0)</f>
        <v>26770</v>
      </c>
    </row>
    <row r="628" spans="1:7" x14ac:dyDescent="0.3">
      <c r="A628" s="784" t="s">
        <v>822</v>
      </c>
      <c r="B628" s="305" t="s">
        <v>7</v>
      </c>
      <c r="C628" s="366"/>
      <c r="D628" s="367"/>
      <c r="E628" s="830">
        <v>4245.8994823600005</v>
      </c>
      <c r="F628" s="817">
        <f t="shared" ref="F628:F630" si="122">E628*4.5</f>
        <v>19106.547670620002</v>
      </c>
      <c r="G628" s="818">
        <f t="shared" si="121"/>
        <v>23352</v>
      </c>
    </row>
    <row r="629" spans="1:7" x14ac:dyDescent="0.3">
      <c r="A629" s="784" t="s">
        <v>823</v>
      </c>
      <c r="B629" s="305" t="s">
        <v>7</v>
      </c>
      <c r="C629" s="366"/>
      <c r="D629" s="367"/>
      <c r="E629" s="830">
        <v>4245.8994823600005</v>
      </c>
      <c r="F629" s="817">
        <f t="shared" si="122"/>
        <v>19106.547670620002</v>
      </c>
      <c r="G629" s="818">
        <f t="shared" si="121"/>
        <v>23352</v>
      </c>
    </row>
    <row r="630" spans="1:7" x14ac:dyDescent="0.3">
      <c r="A630" s="784" t="s">
        <v>805</v>
      </c>
      <c r="B630" s="305" t="s">
        <v>7</v>
      </c>
      <c r="C630" s="366"/>
      <c r="D630" s="367"/>
      <c r="E630" s="830">
        <v>5902.8358657199997</v>
      </c>
      <c r="F630" s="817">
        <f t="shared" si="122"/>
        <v>26562.761395739999</v>
      </c>
      <c r="G630" s="818">
        <f t="shared" si="121"/>
        <v>32466</v>
      </c>
    </row>
    <row r="631" spans="1:7" x14ac:dyDescent="0.3">
      <c r="A631" s="783" t="s">
        <v>824</v>
      </c>
      <c r="B631" s="803"/>
      <c r="C631" s="366"/>
      <c r="D631" s="367"/>
      <c r="E631" s="831"/>
      <c r="F631" s="817"/>
      <c r="G631" s="818"/>
    </row>
    <row r="632" spans="1:7" x14ac:dyDescent="0.3">
      <c r="A632" s="784" t="s">
        <v>803</v>
      </c>
      <c r="B632" s="305" t="s">
        <v>7</v>
      </c>
      <c r="C632" s="366"/>
      <c r="D632" s="367"/>
      <c r="E632" s="830">
        <v>6109.9529136400006</v>
      </c>
      <c r="F632" s="817">
        <f t="shared" ref="F632:F635" si="123">E632*4.5</f>
        <v>27494.788111380003</v>
      </c>
      <c r="G632" s="818">
        <f t="shared" ref="G632:G635" si="124">ROUND(E632+F632,0)</f>
        <v>33605</v>
      </c>
    </row>
    <row r="633" spans="1:7" x14ac:dyDescent="0.3">
      <c r="A633" s="784" t="s">
        <v>822</v>
      </c>
      <c r="B633" s="305" t="s">
        <v>7</v>
      </c>
      <c r="C633" s="366"/>
      <c r="D633" s="367"/>
      <c r="E633" s="830">
        <v>4867.2506261199997</v>
      </c>
      <c r="F633" s="817">
        <f t="shared" si="123"/>
        <v>21902.62781754</v>
      </c>
      <c r="G633" s="818">
        <f t="shared" si="124"/>
        <v>26770</v>
      </c>
    </row>
    <row r="634" spans="1:7" x14ac:dyDescent="0.3">
      <c r="A634" s="784" t="s">
        <v>823</v>
      </c>
      <c r="B634" s="305" t="s">
        <v>7</v>
      </c>
      <c r="C634" s="366"/>
      <c r="D634" s="367"/>
      <c r="E634" s="830">
        <v>4867.2506261199997</v>
      </c>
      <c r="F634" s="817">
        <f t="shared" si="123"/>
        <v>21902.62781754</v>
      </c>
      <c r="G634" s="818">
        <f t="shared" si="124"/>
        <v>26770</v>
      </c>
    </row>
    <row r="635" spans="1:7" x14ac:dyDescent="0.3">
      <c r="A635" s="784" t="s">
        <v>805</v>
      </c>
      <c r="B635" s="305" t="s">
        <v>7</v>
      </c>
      <c r="C635" s="366"/>
      <c r="D635" s="367"/>
      <c r="E635" s="830">
        <v>9527.3842043200002</v>
      </c>
      <c r="F635" s="817">
        <f t="shared" si="123"/>
        <v>42873.22891944</v>
      </c>
      <c r="G635" s="818">
        <f t="shared" si="124"/>
        <v>52401</v>
      </c>
    </row>
    <row r="636" spans="1:7" x14ac:dyDescent="0.3">
      <c r="A636" s="783" t="s">
        <v>825</v>
      </c>
      <c r="B636" s="803"/>
      <c r="C636" s="366"/>
      <c r="D636" s="367"/>
      <c r="E636" s="830"/>
      <c r="F636" s="817"/>
      <c r="G636" s="818"/>
    </row>
    <row r="637" spans="1:7" x14ac:dyDescent="0.3">
      <c r="A637" s="784" t="s">
        <v>803</v>
      </c>
      <c r="B637" s="305" t="s">
        <v>7</v>
      </c>
      <c r="C637" s="366"/>
      <c r="D637" s="367"/>
      <c r="E637" s="830">
        <v>5177.9261979999992</v>
      </c>
      <c r="F637" s="817">
        <f t="shared" ref="F637:F640" si="125">E637*4.5</f>
        <v>23300.667890999997</v>
      </c>
      <c r="G637" s="818">
        <f t="shared" ref="G637:G640" si="126">ROUND(E637+F637,0)</f>
        <v>28479</v>
      </c>
    </row>
    <row r="638" spans="1:7" x14ac:dyDescent="0.3">
      <c r="A638" s="784" t="s">
        <v>822</v>
      </c>
      <c r="B638" s="305" t="s">
        <v>7</v>
      </c>
      <c r="C638" s="366"/>
      <c r="D638" s="367"/>
      <c r="E638" s="830">
        <v>4349.4580063199992</v>
      </c>
      <c r="F638" s="817">
        <f t="shared" si="125"/>
        <v>19572.561028439995</v>
      </c>
      <c r="G638" s="818">
        <f t="shared" si="126"/>
        <v>23922</v>
      </c>
    </row>
    <row r="639" spans="1:7" x14ac:dyDescent="0.3">
      <c r="A639" s="784" t="s">
        <v>826</v>
      </c>
      <c r="B639" s="305" t="s">
        <v>7</v>
      </c>
      <c r="C639" s="366"/>
      <c r="D639" s="367"/>
      <c r="E639" s="830">
        <v>4349.4580063199992</v>
      </c>
      <c r="F639" s="817">
        <f t="shared" si="125"/>
        <v>19572.561028439995</v>
      </c>
      <c r="G639" s="818">
        <f t="shared" si="126"/>
        <v>23922</v>
      </c>
    </row>
    <row r="640" spans="1:7" x14ac:dyDescent="0.3">
      <c r="A640" s="784" t="s">
        <v>805</v>
      </c>
      <c r="B640" s="305" t="s">
        <v>7</v>
      </c>
      <c r="C640" s="366"/>
      <c r="D640" s="367"/>
      <c r="E640" s="830">
        <v>7559.7722490799988</v>
      </c>
      <c r="F640" s="817">
        <f t="shared" si="125"/>
        <v>34018.975120859992</v>
      </c>
      <c r="G640" s="818">
        <f t="shared" si="126"/>
        <v>41579</v>
      </c>
    </row>
    <row r="641" spans="1:7" x14ac:dyDescent="0.3">
      <c r="A641" s="784"/>
      <c r="B641" s="803"/>
      <c r="C641" s="366"/>
      <c r="D641" s="367"/>
      <c r="E641" s="830"/>
      <c r="F641" s="817"/>
      <c r="G641" s="818"/>
    </row>
    <row r="642" spans="1:7" x14ac:dyDescent="0.3">
      <c r="A642" s="784"/>
      <c r="B642" s="300"/>
      <c r="C642" s="366"/>
      <c r="D642" s="367"/>
      <c r="E642" s="830"/>
      <c r="F642" s="817"/>
      <c r="G642" s="818"/>
    </row>
    <row r="643" spans="1:7" x14ac:dyDescent="0.3">
      <c r="A643" s="783" t="s">
        <v>827</v>
      </c>
      <c r="B643" s="300"/>
      <c r="C643" s="366"/>
      <c r="D643" s="367"/>
      <c r="E643" s="830"/>
      <c r="F643" s="817"/>
      <c r="G643" s="818"/>
    </row>
    <row r="644" spans="1:7" x14ac:dyDescent="0.3">
      <c r="A644" s="783" t="s">
        <v>1480</v>
      </c>
      <c r="B644" s="803"/>
      <c r="C644" s="366"/>
      <c r="D644" s="367"/>
      <c r="E644" s="830"/>
      <c r="F644" s="817"/>
      <c r="G644" s="818"/>
    </row>
    <row r="645" spans="1:7" x14ac:dyDescent="0.3">
      <c r="A645" s="784" t="s">
        <v>804</v>
      </c>
      <c r="B645" s="305" t="s">
        <v>7</v>
      </c>
      <c r="C645" s="366"/>
      <c r="D645" s="367"/>
      <c r="E645" s="830">
        <v>6524.1870094799997</v>
      </c>
      <c r="F645" s="817">
        <f t="shared" ref="F645:F648" si="127">E645*4.5</f>
        <v>29358.841542659997</v>
      </c>
      <c r="G645" s="818">
        <f t="shared" ref="G645:G648" si="128">ROUND(E645+F645,0)</f>
        <v>35883</v>
      </c>
    </row>
    <row r="646" spans="1:7" x14ac:dyDescent="0.3">
      <c r="A646" s="784" t="s">
        <v>828</v>
      </c>
      <c r="B646" s="305" t="s">
        <v>7</v>
      </c>
      <c r="C646" s="366"/>
      <c r="D646" s="367"/>
      <c r="E646" s="830">
        <v>5695.7188178000006</v>
      </c>
      <c r="F646" s="817">
        <f t="shared" si="127"/>
        <v>25630.734680100002</v>
      </c>
      <c r="G646" s="818">
        <f t="shared" si="128"/>
        <v>31326</v>
      </c>
    </row>
    <row r="647" spans="1:7" x14ac:dyDescent="0.3">
      <c r="A647" s="784" t="s">
        <v>826</v>
      </c>
      <c r="B647" s="305" t="s">
        <v>7</v>
      </c>
      <c r="C647" s="366"/>
      <c r="D647" s="367"/>
      <c r="E647" s="830">
        <v>5695.7188178000006</v>
      </c>
      <c r="F647" s="817">
        <f t="shared" si="127"/>
        <v>25630.734680100002</v>
      </c>
      <c r="G647" s="818">
        <f t="shared" si="128"/>
        <v>31326</v>
      </c>
    </row>
    <row r="648" spans="1:7" x14ac:dyDescent="0.3">
      <c r="A648" s="784" t="s">
        <v>805</v>
      </c>
      <c r="B648" s="305" t="s">
        <v>7</v>
      </c>
      <c r="C648" s="366"/>
      <c r="D648" s="367"/>
      <c r="E648" s="830">
        <v>7974.0063449200006</v>
      </c>
      <c r="F648" s="817">
        <f t="shared" si="127"/>
        <v>35883.02855214</v>
      </c>
      <c r="G648" s="818">
        <f t="shared" si="128"/>
        <v>43857</v>
      </c>
    </row>
    <row r="649" spans="1:7" x14ac:dyDescent="0.3">
      <c r="A649" s="784"/>
      <c r="B649" s="300"/>
      <c r="C649" s="366"/>
      <c r="D649" s="367"/>
      <c r="E649" s="830"/>
      <c r="F649" s="817"/>
      <c r="G649" s="818"/>
    </row>
    <row r="650" spans="1:7" x14ac:dyDescent="0.3">
      <c r="A650" s="783" t="s">
        <v>829</v>
      </c>
      <c r="B650" s="803"/>
      <c r="C650" s="366"/>
      <c r="D650" s="367"/>
      <c r="E650" s="830"/>
      <c r="F650" s="817"/>
      <c r="G650" s="818"/>
    </row>
    <row r="651" spans="1:7" x14ac:dyDescent="0.3">
      <c r="A651" s="784" t="s">
        <v>804</v>
      </c>
      <c r="B651" s="305" t="s">
        <v>7</v>
      </c>
      <c r="C651" s="366"/>
      <c r="D651" s="367"/>
      <c r="E651" s="830">
        <v>9216.7086324399988</v>
      </c>
      <c r="F651" s="817">
        <f t="shared" ref="F651:F654" si="129">E651*4.5</f>
        <v>41475.188845979996</v>
      </c>
      <c r="G651" s="818">
        <f t="shared" ref="G651:G654" si="130">ROUND(E651+F651,0)</f>
        <v>50692</v>
      </c>
    </row>
    <row r="652" spans="1:7" x14ac:dyDescent="0.3">
      <c r="A652" s="784" t="s">
        <v>828</v>
      </c>
      <c r="B652" s="305" t="s">
        <v>7</v>
      </c>
      <c r="C652" s="366"/>
      <c r="D652" s="367"/>
      <c r="E652" s="830">
        <v>6524.1870094799997</v>
      </c>
      <c r="F652" s="817">
        <f t="shared" si="129"/>
        <v>29358.841542659997</v>
      </c>
      <c r="G652" s="818">
        <f t="shared" si="130"/>
        <v>35883</v>
      </c>
    </row>
    <row r="653" spans="1:7" x14ac:dyDescent="0.3">
      <c r="A653" s="784" t="s">
        <v>823</v>
      </c>
      <c r="B653" s="305" t="s">
        <v>7</v>
      </c>
      <c r="C653" s="366"/>
      <c r="D653" s="367"/>
      <c r="E653" s="830">
        <v>6524.1870094799997</v>
      </c>
      <c r="F653" s="817">
        <f t="shared" si="129"/>
        <v>29358.841542659997</v>
      </c>
      <c r="G653" s="818">
        <f t="shared" si="130"/>
        <v>35883</v>
      </c>
    </row>
    <row r="654" spans="1:7" x14ac:dyDescent="0.3">
      <c r="A654" s="784" t="s">
        <v>805</v>
      </c>
      <c r="B654" s="305" t="s">
        <v>7</v>
      </c>
      <c r="C654" s="366"/>
      <c r="D654" s="367"/>
      <c r="E654" s="830">
        <v>14291.076306480001</v>
      </c>
      <c r="F654" s="817">
        <f t="shared" si="129"/>
        <v>64309.843379160004</v>
      </c>
      <c r="G654" s="818">
        <f t="shared" si="130"/>
        <v>78601</v>
      </c>
    </row>
    <row r="655" spans="1:7" x14ac:dyDescent="0.3">
      <c r="A655" s="784"/>
      <c r="B655" s="803"/>
      <c r="C655" s="366"/>
      <c r="D655" s="367"/>
      <c r="E655" s="830"/>
      <c r="F655" s="817"/>
      <c r="G655" s="818"/>
    </row>
    <row r="656" spans="1:7" x14ac:dyDescent="0.3">
      <c r="A656" s="783" t="s">
        <v>1479</v>
      </c>
      <c r="B656" s="803"/>
      <c r="C656" s="366"/>
      <c r="D656" s="367"/>
      <c r="E656" s="830"/>
      <c r="F656" s="817"/>
      <c r="G656" s="818"/>
    </row>
    <row r="657" spans="1:7" x14ac:dyDescent="0.3">
      <c r="A657" s="784" t="s">
        <v>803</v>
      </c>
      <c r="B657" s="305" t="s">
        <v>7</v>
      </c>
      <c r="C657" s="366"/>
      <c r="D657" s="367"/>
      <c r="E657" s="830">
        <v>7766.8892970000006</v>
      </c>
      <c r="F657" s="817">
        <f t="shared" ref="F657:F660" si="131">E657*4.5</f>
        <v>34951.0018365</v>
      </c>
      <c r="G657" s="818">
        <f t="shared" ref="G657:G660" si="132">ROUND(E657+F657,0)</f>
        <v>42718</v>
      </c>
    </row>
    <row r="658" spans="1:7" x14ac:dyDescent="0.3">
      <c r="A658" s="784" t="s">
        <v>830</v>
      </c>
      <c r="B658" s="305" t="s">
        <v>7</v>
      </c>
      <c r="C658" s="366"/>
      <c r="D658" s="367"/>
      <c r="E658" s="830">
        <v>6420.6284855199992</v>
      </c>
      <c r="F658" s="817">
        <f t="shared" si="131"/>
        <v>28892.828184839997</v>
      </c>
      <c r="G658" s="818">
        <f t="shared" si="132"/>
        <v>35313</v>
      </c>
    </row>
    <row r="659" spans="1:7" x14ac:dyDescent="0.3">
      <c r="A659" s="784" t="s">
        <v>823</v>
      </c>
      <c r="B659" s="305" t="s">
        <v>7</v>
      </c>
      <c r="C659" s="366"/>
      <c r="D659" s="367"/>
      <c r="E659" s="830">
        <v>6420.6284855199992</v>
      </c>
      <c r="F659" s="817">
        <f t="shared" si="131"/>
        <v>28892.828184839997</v>
      </c>
      <c r="G659" s="818">
        <f t="shared" si="132"/>
        <v>35313</v>
      </c>
    </row>
    <row r="660" spans="1:7" x14ac:dyDescent="0.3">
      <c r="A660" s="784" t="s">
        <v>805</v>
      </c>
      <c r="B660" s="305" t="s">
        <v>7</v>
      </c>
      <c r="C660" s="366"/>
      <c r="D660" s="367"/>
      <c r="E660" s="830">
        <v>11391.437635600001</v>
      </c>
      <c r="F660" s="817">
        <f t="shared" si="131"/>
        <v>51261.469360200004</v>
      </c>
      <c r="G660" s="818">
        <f t="shared" si="132"/>
        <v>62653</v>
      </c>
    </row>
    <row r="661" spans="1:7" x14ac:dyDescent="0.3">
      <c r="A661" s="784"/>
      <c r="B661" s="305"/>
      <c r="C661" s="366"/>
      <c r="D661" s="367"/>
      <c r="E661" s="830"/>
      <c r="F661" s="817"/>
      <c r="G661" s="818"/>
    </row>
    <row r="662" spans="1:7" x14ac:dyDescent="0.3">
      <c r="A662" s="783" t="s">
        <v>831</v>
      </c>
      <c r="B662" s="305"/>
      <c r="C662" s="366"/>
      <c r="D662" s="367"/>
      <c r="E662" s="831"/>
      <c r="F662" s="817"/>
      <c r="G662" s="818"/>
    </row>
    <row r="663" spans="1:7" x14ac:dyDescent="0.3">
      <c r="A663" s="784" t="s">
        <v>802</v>
      </c>
      <c r="B663" s="305" t="s">
        <v>7</v>
      </c>
      <c r="C663" s="366"/>
      <c r="D663" s="367"/>
      <c r="E663" s="830"/>
      <c r="F663" s="817"/>
      <c r="G663" s="818"/>
    </row>
    <row r="664" spans="1:7" x14ac:dyDescent="0.3">
      <c r="A664" s="784" t="s">
        <v>804</v>
      </c>
      <c r="B664" s="305" t="s">
        <v>7</v>
      </c>
      <c r="C664" s="366"/>
      <c r="D664" s="367"/>
      <c r="E664" s="830">
        <v>3831.6653865200005</v>
      </c>
      <c r="F664" s="817">
        <f t="shared" ref="F664:F667" si="133">E664*4.5</f>
        <v>17242.494239340002</v>
      </c>
      <c r="G664" s="818">
        <f t="shared" ref="G664:G667" si="134">ROUND(E664+F664,0)</f>
        <v>21074</v>
      </c>
    </row>
    <row r="665" spans="1:7" x14ac:dyDescent="0.3">
      <c r="A665" s="784" t="s">
        <v>828</v>
      </c>
      <c r="B665" s="305" t="s">
        <v>7</v>
      </c>
      <c r="C665" s="366"/>
      <c r="D665" s="367"/>
      <c r="E665" s="830">
        <v>3728.1068625600001</v>
      </c>
      <c r="F665" s="817">
        <f t="shared" si="133"/>
        <v>16776.480881520001</v>
      </c>
      <c r="G665" s="818">
        <f t="shared" si="134"/>
        <v>20505</v>
      </c>
    </row>
    <row r="666" spans="1:7" x14ac:dyDescent="0.3">
      <c r="A666" s="784" t="s">
        <v>826</v>
      </c>
      <c r="B666" s="305" t="s">
        <v>7</v>
      </c>
      <c r="C666" s="366"/>
      <c r="D666" s="367"/>
      <c r="E666" s="830">
        <v>3728.1068625600001</v>
      </c>
      <c r="F666" s="817">
        <f t="shared" si="133"/>
        <v>16776.480881520001</v>
      </c>
      <c r="G666" s="818">
        <f t="shared" si="134"/>
        <v>20505</v>
      </c>
    </row>
    <row r="667" spans="1:7" x14ac:dyDescent="0.3">
      <c r="A667" s="784" t="s">
        <v>805</v>
      </c>
      <c r="B667" s="305" t="s">
        <v>7</v>
      </c>
      <c r="C667" s="366"/>
      <c r="D667" s="367"/>
      <c r="E667" s="830">
        <v>4142.3409584000001</v>
      </c>
      <c r="F667" s="817">
        <f t="shared" si="133"/>
        <v>18640.534312800002</v>
      </c>
      <c r="G667" s="818">
        <f t="shared" si="134"/>
        <v>22783</v>
      </c>
    </row>
    <row r="668" spans="1:7" x14ac:dyDescent="0.3">
      <c r="A668" s="784"/>
      <c r="B668" s="305"/>
      <c r="C668" s="366"/>
      <c r="D668" s="367"/>
      <c r="E668" s="830"/>
      <c r="F668" s="817"/>
      <c r="G668" s="818"/>
    </row>
    <row r="669" spans="1:7" x14ac:dyDescent="0.3">
      <c r="A669" s="783" t="s">
        <v>824</v>
      </c>
      <c r="B669" s="305"/>
      <c r="C669" s="366"/>
      <c r="D669" s="367"/>
      <c r="E669" s="830"/>
      <c r="F669" s="817"/>
      <c r="G669" s="818"/>
    </row>
    <row r="670" spans="1:7" x14ac:dyDescent="0.3">
      <c r="A670" s="784" t="s">
        <v>804</v>
      </c>
      <c r="B670" s="305" t="s">
        <v>7</v>
      </c>
      <c r="C670" s="366"/>
      <c r="D670" s="367"/>
      <c r="E670" s="830">
        <v>4038.7824344399996</v>
      </c>
      <c r="F670" s="817">
        <f t="shared" ref="F670:F673" si="135">E670*4.5</f>
        <v>18174.520954979998</v>
      </c>
      <c r="G670" s="818">
        <f t="shared" ref="G670:G673" si="136">ROUND(E670+F670,0)</f>
        <v>22213</v>
      </c>
    </row>
    <row r="671" spans="1:7" x14ac:dyDescent="0.3">
      <c r="A671" s="784" t="s">
        <v>828</v>
      </c>
      <c r="B671" s="305" t="s">
        <v>7</v>
      </c>
      <c r="C671" s="366"/>
      <c r="D671" s="367"/>
      <c r="E671" s="830">
        <v>3831.6653865200005</v>
      </c>
      <c r="F671" s="817">
        <f t="shared" si="135"/>
        <v>17242.494239340002</v>
      </c>
      <c r="G671" s="818">
        <f t="shared" si="136"/>
        <v>21074</v>
      </c>
    </row>
    <row r="672" spans="1:7" x14ac:dyDescent="0.3">
      <c r="A672" s="784" t="s">
        <v>826</v>
      </c>
      <c r="B672" s="305" t="s">
        <v>7</v>
      </c>
      <c r="C672" s="366"/>
      <c r="D672" s="367"/>
      <c r="E672" s="830">
        <v>3831.6653865200005</v>
      </c>
      <c r="F672" s="817">
        <f t="shared" si="135"/>
        <v>17242.494239340002</v>
      </c>
      <c r="G672" s="818">
        <f t="shared" si="136"/>
        <v>21074</v>
      </c>
    </row>
    <row r="673" spans="1:7" x14ac:dyDescent="0.3">
      <c r="A673" s="784" t="s">
        <v>805</v>
      </c>
      <c r="B673" s="305" t="s">
        <v>7</v>
      </c>
      <c r="C673" s="366"/>
      <c r="D673" s="367"/>
      <c r="E673" s="830">
        <v>4660.1335781999996</v>
      </c>
      <c r="F673" s="817">
        <f t="shared" si="135"/>
        <v>20970.6011019</v>
      </c>
      <c r="G673" s="818">
        <f t="shared" si="136"/>
        <v>25631</v>
      </c>
    </row>
    <row r="674" spans="1:7" x14ac:dyDescent="0.3">
      <c r="A674" s="784"/>
      <c r="B674" s="305"/>
      <c r="C674" s="366"/>
      <c r="D674" s="367"/>
      <c r="E674" s="830"/>
      <c r="F674" s="817"/>
      <c r="G674" s="818"/>
    </row>
    <row r="675" spans="1:7" x14ac:dyDescent="0.3">
      <c r="A675" s="783" t="s">
        <v>825</v>
      </c>
      <c r="B675" s="305"/>
      <c r="C675" s="366"/>
      <c r="D675" s="367"/>
      <c r="E675" s="830"/>
      <c r="F675" s="817"/>
      <c r="G675" s="818"/>
    </row>
    <row r="676" spans="1:7" x14ac:dyDescent="0.3">
      <c r="A676" s="784" t="s">
        <v>803</v>
      </c>
      <c r="B676" s="305" t="s">
        <v>7</v>
      </c>
      <c r="C676" s="366"/>
      <c r="D676" s="367"/>
      <c r="E676" s="830">
        <v>3935.2239104800001</v>
      </c>
      <c r="F676" s="817">
        <f t="shared" ref="F676:F679" si="137">E676*4.5</f>
        <v>17708.507597160002</v>
      </c>
      <c r="G676" s="818">
        <f t="shared" ref="G676:G679" si="138">ROUND(E676+F676,0)</f>
        <v>21644</v>
      </c>
    </row>
    <row r="677" spans="1:7" x14ac:dyDescent="0.3">
      <c r="A677" s="784" t="s">
        <v>828</v>
      </c>
      <c r="B677" s="305" t="s">
        <v>7</v>
      </c>
      <c r="C677" s="366"/>
      <c r="D677" s="367"/>
      <c r="E677" s="830">
        <v>3728.1068625600001</v>
      </c>
      <c r="F677" s="817">
        <f t="shared" si="137"/>
        <v>16776.480881520001</v>
      </c>
      <c r="G677" s="818">
        <f t="shared" si="138"/>
        <v>20505</v>
      </c>
    </row>
    <row r="678" spans="1:7" x14ac:dyDescent="0.3">
      <c r="A678" s="784" t="s">
        <v>826</v>
      </c>
      <c r="B678" s="305" t="s">
        <v>7</v>
      </c>
      <c r="C678" s="366"/>
      <c r="D678" s="367"/>
      <c r="E678" s="830">
        <v>3728.1068625600001</v>
      </c>
      <c r="F678" s="817">
        <f t="shared" si="137"/>
        <v>16776.480881520001</v>
      </c>
      <c r="G678" s="818">
        <f t="shared" si="138"/>
        <v>20505</v>
      </c>
    </row>
    <row r="679" spans="1:7" x14ac:dyDescent="0.3">
      <c r="A679" s="784" t="s">
        <v>805</v>
      </c>
      <c r="B679" s="305" t="s">
        <v>7</v>
      </c>
      <c r="C679" s="366"/>
      <c r="D679" s="367"/>
      <c r="E679" s="830">
        <v>4349.4580063199992</v>
      </c>
      <c r="F679" s="817">
        <f t="shared" si="137"/>
        <v>19572.561028439995</v>
      </c>
      <c r="G679" s="818">
        <f t="shared" si="138"/>
        <v>23922</v>
      </c>
    </row>
    <row r="680" spans="1:7" x14ac:dyDescent="0.3">
      <c r="A680" s="784"/>
      <c r="B680" s="305"/>
      <c r="C680" s="366"/>
      <c r="D680" s="367"/>
      <c r="E680" s="830"/>
      <c r="F680" s="817"/>
      <c r="G680" s="818"/>
    </row>
    <row r="681" spans="1:7" x14ac:dyDescent="0.3">
      <c r="A681" s="783" t="s">
        <v>1476</v>
      </c>
      <c r="B681" s="305"/>
      <c r="C681" s="366"/>
      <c r="D681" s="367"/>
      <c r="E681" s="830"/>
      <c r="F681" s="817"/>
      <c r="G681" s="818"/>
    </row>
    <row r="682" spans="1:7" x14ac:dyDescent="0.3">
      <c r="A682" s="784" t="s">
        <v>804</v>
      </c>
      <c r="B682" s="305" t="s">
        <v>7</v>
      </c>
      <c r="C682" s="366"/>
      <c r="D682" s="367"/>
      <c r="E682" s="830">
        <v>5177.9261979999992</v>
      </c>
      <c r="F682" s="817">
        <f t="shared" ref="F682:F686" si="139">E682*4.5</f>
        <v>23300.667890999997</v>
      </c>
      <c r="G682" s="818">
        <f t="shared" ref="G682:G686" si="140">ROUND(E682+F682,0)</f>
        <v>28479</v>
      </c>
    </row>
    <row r="683" spans="1:7" x14ac:dyDescent="0.3">
      <c r="A683" s="784" t="s">
        <v>828</v>
      </c>
      <c r="B683" s="305" t="s">
        <v>7</v>
      </c>
      <c r="C683" s="366"/>
      <c r="D683" s="367"/>
      <c r="E683" s="830">
        <v>5074.3676740399997</v>
      </c>
      <c r="F683" s="817">
        <f t="shared" si="139"/>
        <v>22834.654533179997</v>
      </c>
      <c r="G683" s="818">
        <f t="shared" si="140"/>
        <v>27909</v>
      </c>
    </row>
    <row r="684" spans="1:7" x14ac:dyDescent="0.3">
      <c r="A684" s="784" t="s">
        <v>826</v>
      </c>
      <c r="B684" s="305" t="s">
        <v>7</v>
      </c>
      <c r="C684" s="366"/>
      <c r="D684" s="367"/>
      <c r="E684" s="830">
        <v>5074.3676740399997</v>
      </c>
      <c r="F684" s="817">
        <f t="shared" si="139"/>
        <v>22834.654533179997</v>
      </c>
      <c r="G684" s="818">
        <f t="shared" si="140"/>
        <v>27909</v>
      </c>
    </row>
    <row r="685" spans="1:7" x14ac:dyDescent="0.3">
      <c r="A685" s="784" t="s">
        <v>805</v>
      </c>
      <c r="B685" s="305" t="s">
        <v>7</v>
      </c>
      <c r="C685" s="366"/>
      <c r="D685" s="367"/>
      <c r="E685" s="830">
        <v>5592.1602938400001</v>
      </c>
      <c r="F685" s="817">
        <f t="shared" si="139"/>
        <v>25164.721322280002</v>
      </c>
      <c r="G685" s="818">
        <f t="shared" si="140"/>
        <v>30757</v>
      </c>
    </row>
    <row r="686" spans="1:7" x14ac:dyDescent="0.3">
      <c r="A686" s="784" t="s">
        <v>832</v>
      </c>
      <c r="B686" s="305" t="s">
        <v>7</v>
      </c>
      <c r="C686" s="366"/>
      <c r="D686" s="367"/>
      <c r="E686" s="830">
        <v>6109.9529136400006</v>
      </c>
      <c r="F686" s="817">
        <f t="shared" si="139"/>
        <v>27494.788111380003</v>
      </c>
      <c r="G686" s="818">
        <f t="shared" si="140"/>
        <v>33605</v>
      </c>
    </row>
    <row r="687" spans="1:7" x14ac:dyDescent="0.3">
      <c r="A687" s="784"/>
      <c r="B687" s="305"/>
      <c r="C687" s="366"/>
      <c r="D687" s="367"/>
      <c r="E687" s="830"/>
      <c r="F687" s="817"/>
      <c r="G687" s="818"/>
    </row>
    <row r="688" spans="1:7" x14ac:dyDescent="0.3">
      <c r="A688" s="783" t="s">
        <v>1477</v>
      </c>
      <c r="B688" s="305"/>
      <c r="C688" s="366"/>
      <c r="D688" s="367"/>
      <c r="E688" s="830"/>
      <c r="F688" s="817"/>
      <c r="G688" s="818"/>
    </row>
    <row r="689" spans="1:45" x14ac:dyDescent="0.3">
      <c r="A689" s="784" t="s">
        <v>804</v>
      </c>
      <c r="B689" s="305" t="s">
        <v>7</v>
      </c>
      <c r="C689" s="366"/>
      <c r="D689" s="367"/>
      <c r="E689" s="830">
        <v>5902.8358657199997</v>
      </c>
      <c r="F689" s="817">
        <f t="shared" ref="F689:F692" si="141">E689*4.5</f>
        <v>26562.761395739999</v>
      </c>
      <c r="G689" s="818">
        <f t="shared" ref="G689:G692" si="142">ROUND(E689+F689,0)</f>
        <v>32466</v>
      </c>
    </row>
    <row r="690" spans="1:45" x14ac:dyDescent="0.3">
      <c r="A690" s="784" t="s">
        <v>828</v>
      </c>
      <c r="B690" s="305" t="s">
        <v>7</v>
      </c>
      <c r="C690" s="366"/>
      <c r="D690" s="367"/>
      <c r="E690" s="830">
        <v>5592.1602938400001</v>
      </c>
      <c r="F690" s="817">
        <f t="shared" si="141"/>
        <v>25164.721322280002</v>
      </c>
      <c r="G690" s="818">
        <f t="shared" si="142"/>
        <v>30757</v>
      </c>
    </row>
    <row r="691" spans="1:45" x14ac:dyDescent="0.3">
      <c r="A691" s="784" t="s">
        <v>826</v>
      </c>
      <c r="B691" s="305" t="s">
        <v>7</v>
      </c>
      <c r="C691" s="366"/>
      <c r="D691" s="367"/>
      <c r="E691" s="830">
        <v>5902.8358657199997</v>
      </c>
      <c r="F691" s="817">
        <f t="shared" si="141"/>
        <v>26562.761395739999</v>
      </c>
      <c r="G691" s="818">
        <f t="shared" si="142"/>
        <v>32466</v>
      </c>
    </row>
    <row r="692" spans="1:45" x14ac:dyDescent="0.3">
      <c r="A692" s="784" t="s">
        <v>805</v>
      </c>
      <c r="B692" s="305" t="s">
        <v>7</v>
      </c>
      <c r="C692" s="366"/>
      <c r="D692" s="367"/>
      <c r="E692" s="830">
        <v>5592.1602938400001</v>
      </c>
      <c r="F692" s="817">
        <f t="shared" si="141"/>
        <v>25164.721322280002</v>
      </c>
      <c r="G692" s="818">
        <f t="shared" si="142"/>
        <v>30757</v>
      </c>
    </row>
    <row r="693" spans="1:45" x14ac:dyDescent="0.3">
      <c r="A693" s="784"/>
      <c r="B693" s="305"/>
      <c r="C693" s="366"/>
      <c r="D693" s="367"/>
      <c r="E693" s="830"/>
      <c r="F693" s="817"/>
      <c r="G693" s="818"/>
    </row>
    <row r="694" spans="1:45" x14ac:dyDescent="0.3">
      <c r="A694" s="804" t="s">
        <v>1478</v>
      </c>
      <c r="B694" s="805"/>
      <c r="C694" s="366"/>
      <c r="D694" s="367"/>
      <c r="E694" s="830"/>
      <c r="F694" s="817"/>
      <c r="G694" s="818"/>
    </row>
    <row r="695" spans="1:45" x14ac:dyDescent="0.3">
      <c r="A695" s="806" t="s">
        <v>804</v>
      </c>
      <c r="B695" s="798" t="s">
        <v>7</v>
      </c>
      <c r="C695" s="366"/>
      <c r="D695" s="367"/>
      <c r="E695" s="830">
        <v>7447.6666684399988</v>
      </c>
      <c r="F695" s="817">
        <f t="shared" ref="F695:F698" si="143">E695*4.5</f>
        <v>33514.500007979994</v>
      </c>
      <c r="G695" s="818">
        <f t="shared" ref="G695:G698" si="144">ROUND(E695+F695,0)</f>
        <v>40962</v>
      </c>
    </row>
    <row r="696" spans="1:45" x14ac:dyDescent="0.3">
      <c r="A696" s="806" t="s">
        <v>828</v>
      </c>
      <c r="B696" s="798" t="s">
        <v>7</v>
      </c>
      <c r="C696" s="366"/>
      <c r="D696" s="367"/>
      <c r="E696" s="830">
        <v>5271.9438214799993</v>
      </c>
      <c r="F696" s="817">
        <f t="shared" si="143"/>
        <v>23723.747196659999</v>
      </c>
      <c r="G696" s="818">
        <f t="shared" si="144"/>
        <v>28996</v>
      </c>
    </row>
    <row r="697" spans="1:45" x14ac:dyDescent="0.3">
      <c r="A697" s="806" t="s">
        <v>823</v>
      </c>
      <c r="B697" s="798" t="s">
        <v>7</v>
      </c>
      <c r="C697" s="366"/>
      <c r="D697" s="367"/>
      <c r="E697" s="830">
        <v>5271.9438214799993</v>
      </c>
      <c r="F697" s="817">
        <f t="shared" si="143"/>
        <v>23723.747196659999</v>
      </c>
      <c r="G697" s="818">
        <f t="shared" si="144"/>
        <v>28996</v>
      </c>
    </row>
    <row r="698" spans="1:45" x14ac:dyDescent="0.3">
      <c r="A698" s="806" t="s">
        <v>805</v>
      </c>
      <c r="B698" s="798" t="s">
        <v>7</v>
      </c>
      <c r="C698" s="366"/>
      <c r="D698" s="367"/>
      <c r="E698" s="830">
        <v>11548.067418480001</v>
      </c>
      <c r="F698" s="817">
        <f t="shared" si="143"/>
        <v>51966.303383160004</v>
      </c>
      <c r="G698" s="818">
        <f t="shared" si="144"/>
        <v>63514</v>
      </c>
    </row>
    <row r="699" spans="1:45" x14ac:dyDescent="0.3">
      <c r="A699" s="784"/>
      <c r="B699" s="305"/>
      <c r="C699" s="366"/>
      <c r="D699" s="367"/>
      <c r="E699" s="830"/>
      <c r="F699" s="817"/>
      <c r="G699" s="818"/>
    </row>
    <row r="700" spans="1:45" s="175" customFormat="1" x14ac:dyDescent="0.3">
      <c r="A700" s="783" t="s">
        <v>1467</v>
      </c>
      <c r="B700" s="305"/>
      <c r="C700" s="366"/>
      <c r="D700" s="367"/>
      <c r="E700" s="830"/>
      <c r="F700" s="817"/>
      <c r="G700" s="818"/>
      <c r="H700" s="406"/>
      <c r="I700" s="406"/>
      <c r="J700" s="406"/>
      <c r="K700" s="406"/>
      <c r="L700" s="406"/>
      <c r="M700" s="406"/>
      <c r="N700" s="406"/>
      <c r="O700" s="406"/>
      <c r="P700" s="406"/>
      <c r="Q700" s="406"/>
      <c r="R700" s="406"/>
      <c r="S700" s="406"/>
      <c r="T700" s="406"/>
      <c r="U700" s="406"/>
      <c r="V700" s="406"/>
      <c r="W700" s="351"/>
      <c r="X700" s="351"/>
      <c r="Y700" s="351"/>
      <c r="Z700" s="351"/>
      <c r="AA700" s="351"/>
      <c r="AB700" s="351"/>
      <c r="AC700" s="351"/>
      <c r="AD700" s="351"/>
      <c r="AE700" s="351"/>
      <c r="AF700" s="351"/>
      <c r="AG700" s="351"/>
      <c r="AH700" s="351"/>
      <c r="AI700" s="351"/>
      <c r="AJ700" s="351"/>
      <c r="AK700" s="351"/>
      <c r="AL700"/>
      <c r="AM700"/>
      <c r="AN700"/>
      <c r="AO700"/>
      <c r="AP700"/>
      <c r="AQ700"/>
      <c r="AR700"/>
      <c r="AS700"/>
    </row>
    <row r="701" spans="1:45" s="175" customFormat="1" x14ac:dyDescent="0.3">
      <c r="A701" s="784" t="s">
        <v>833</v>
      </c>
      <c r="B701" s="305" t="s">
        <v>7</v>
      </c>
      <c r="C701" s="366"/>
      <c r="D701" s="367"/>
      <c r="E701" s="830">
        <v>4453.0165302799996</v>
      </c>
      <c r="F701" s="817">
        <f t="shared" ref="F701:F702" si="145">E701*4.5</f>
        <v>20038.574386259999</v>
      </c>
      <c r="G701" s="818">
        <f t="shared" ref="G701:G702" si="146">ROUND(E701+F701,0)</f>
        <v>24492</v>
      </c>
      <c r="H701" s="406"/>
      <c r="I701" s="406"/>
      <c r="J701" s="406"/>
      <c r="K701" s="406"/>
      <c r="L701" s="406"/>
      <c r="M701" s="406"/>
      <c r="N701" s="406"/>
      <c r="O701" s="406"/>
      <c r="P701" s="406"/>
      <c r="Q701" s="406"/>
      <c r="R701" s="406"/>
      <c r="S701" s="406"/>
      <c r="T701" s="406"/>
      <c r="U701" s="406"/>
      <c r="V701" s="406"/>
      <c r="W701" s="351"/>
      <c r="X701" s="351"/>
      <c r="Y701" s="351"/>
      <c r="Z701" s="351"/>
      <c r="AA701" s="351"/>
      <c r="AB701" s="351"/>
      <c r="AC701" s="351"/>
      <c r="AD701" s="351"/>
      <c r="AE701" s="351"/>
      <c r="AF701" s="351"/>
      <c r="AG701" s="351"/>
      <c r="AH701" s="351"/>
      <c r="AI701" s="351"/>
      <c r="AJ701" s="351"/>
      <c r="AK701" s="351"/>
      <c r="AL701"/>
      <c r="AM701"/>
      <c r="AN701"/>
      <c r="AO701"/>
      <c r="AP701"/>
      <c r="AQ701"/>
      <c r="AR701"/>
      <c r="AS701"/>
    </row>
    <row r="702" spans="1:45" x14ac:dyDescent="0.3">
      <c r="A702" s="784" t="s">
        <v>834</v>
      </c>
      <c r="B702" s="305" t="s">
        <v>7</v>
      </c>
      <c r="C702" s="366"/>
      <c r="D702" s="367"/>
      <c r="E702" s="830">
        <v>3624.5483385999996</v>
      </c>
      <c r="F702" s="817">
        <f t="shared" si="145"/>
        <v>16310.467523699997</v>
      </c>
      <c r="G702" s="818">
        <f t="shared" si="146"/>
        <v>19935</v>
      </c>
    </row>
    <row r="703" spans="1:45" x14ac:dyDescent="0.3">
      <c r="A703" s="784"/>
      <c r="B703" s="305"/>
      <c r="C703" s="366"/>
      <c r="D703" s="367"/>
      <c r="E703" s="830"/>
      <c r="F703" s="817"/>
      <c r="G703" s="818"/>
    </row>
    <row r="704" spans="1:45" x14ac:dyDescent="0.3">
      <c r="A704" s="783" t="s">
        <v>1468</v>
      </c>
      <c r="B704" s="305"/>
      <c r="C704" s="366"/>
      <c r="D704" s="367"/>
      <c r="E704" s="830"/>
      <c r="F704" s="817"/>
      <c r="G704" s="818"/>
    </row>
    <row r="705" spans="1:37" x14ac:dyDescent="0.3">
      <c r="A705" s="784" t="s">
        <v>835</v>
      </c>
      <c r="B705" s="305" t="s">
        <v>7</v>
      </c>
      <c r="C705" s="366"/>
      <c r="D705" s="367"/>
      <c r="E705" s="830">
        <v>3935.2239104800001</v>
      </c>
      <c r="F705" s="817">
        <f>E705*4.5</f>
        <v>17708.507597160002</v>
      </c>
      <c r="G705" s="818">
        <f t="shared" ref="G705" si="147">ROUND(E705+F705,0)</f>
        <v>21644</v>
      </c>
    </row>
    <row r="706" spans="1:37" x14ac:dyDescent="0.3">
      <c r="A706" s="784"/>
      <c r="B706" s="305"/>
      <c r="C706" s="366"/>
      <c r="D706" s="367"/>
      <c r="E706" s="830"/>
      <c r="F706" s="817"/>
      <c r="G706" s="818"/>
    </row>
    <row r="707" spans="1:37" x14ac:dyDescent="0.3">
      <c r="A707" s="783" t="s">
        <v>836</v>
      </c>
      <c r="B707" s="305"/>
      <c r="C707" s="366"/>
      <c r="D707" s="367"/>
      <c r="E707" s="830">
        <v>3831.6653865200005</v>
      </c>
      <c r="F707" s="817">
        <f>E707*4.5</f>
        <v>17242.494239340002</v>
      </c>
      <c r="G707" s="818">
        <f t="shared" ref="G707" si="148">ROUND(E707+F707,0)</f>
        <v>21074</v>
      </c>
    </row>
    <row r="708" spans="1:37" x14ac:dyDescent="0.3">
      <c r="A708" s="784"/>
      <c r="B708" s="305"/>
      <c r="C708" s="366"/>
      <c r="D708" s="367"/>
      <c r="E708" s="830"/>
      <c r="F708" s="817"/>
      <c r="G708" s="818"/>
    </row>
    <row r="709" spans="1:37" x14ac:dyDescent="0.3">
      <c r="A709" s="783" t="s">
        <v>837</v>
      </c>
      <c r="B709" s="305"/>
      <c r="C709" s="366"/>
      <c r="D709" s="367"/>
      <c r="E709" s="830">
        <v>3106.7557188000001</v>
      </c>
      <c r="F709" s="817">
        <f>E709*4.5</f>
        <v>13980.4007346</v>
      </c>
      <c r="G709" s="818">
        <f t="shared" ref="G709" si="149">ROUND(E709+F709,0)</f>
        <v>17087</v>
      </c>
    </row>
    <row r="710" spans="1:37" x14ac:dyDescent="0.3">
      <c r="A710" s="783"/>
      <c r="B710" s="305"/>
      <c r="C710" s="366"/>
      <c r="D710" s="367"/>
      <c r="E710" s="830"/>
      <c r="F710" s="817"/>
      <c r="G710" s="818"/>
    </row>
    <row r="711" spans="1:37" x14ac:dyDescent="0.3">
      <c r="A711" s="783" t="s">
        <v>838</v>
      </c>
      <c r="B711" s="305"/>
      <c r="C711" s="366"/>
      <c r="D711" s="367"/>
      <c r="E711" s="830">
        <v>6213.5114376000001</v>
      </c>
      <c r="F711" s="817">
        <f>E711*4.5</f>
        <v>27960.8014692</v>
      </c>
      <c r="G711" s="818">
        <f t="shared" ref="G711" si="150">ROUND(E711+F711,0)</f>
        <v>34174</v>
      </c>
    </row>
    <row r="712" spans="1:37" x14ac:dyDescent="0.3">
      <c r="A712" s="783"/>
      <c r="B712" s="305"/>
      <c r="C712" s="366"/>
      <c r="D712" s="367"/>
      <c r="E712" s="830"/>
      <c r="F712" s="817"/>
      <c r="G712" s="818"/>
    </row>
    <row r="713" spans="1:37" x14ac:dyDescent="0.3">
      <c r="A713" s="783" t="s">
        <v>1470</v>
      </c>
      <c r="B713" s="305"/>
      <c r="C713" s="366"/>
      <c r="D713" s="367"/>
      <c r="E713" s="830"/>
      <c r="F713" s="817"/>
      <c r="G713" s="818"/>
    </row>
    <row r="714" spans="1:37" x14ac:dyDescent="0.3">
      <c r="A714" s="784" t="s">
        <v>839</v>
      </c>
      <c r="B714" s="305"/>
      <c r="C714" s="366"/>
      <c r="D714" s="367"/>
      <c r="E714" s="830">
        <v>1760.4949073199998</v>
      </c>
      <c r="F714" s="817">
        <f t="shared" ref="F714:F716" si="151">E714*4.5</f>
        <v>7922.2270829399995</v>
      </c>
      <c r="G714" s="818">
        <f t="shared" ref="G714:G716" si="152">ROUND(E714+F714,0)</f>
        <v>9683</v>
      </c>
    </row>
    <row r="715" spans="1:37" x14ac:dyDescent="0.3">
      <c r="A715" s="784" t="s">
        <v>840</v>
      </c>
      <c r="B715" s="305"/>
      <c r="C715" s="366"/>
      <c r="D715" s="367"/>
      <c r="E715" s="830">
        <v>1449.8193354400003</v>
      </c>
      <c r="F715" s="817">
        <f t="shared" si="151"/>
        <v>6524.1870094800015</v>
      </c>
      <c r="G715" s="818">
        <f t="shared" si="152"/>
        <v>7974</v>
      </c>
    </row>
    <row r="716" spans="1:37" customFormat="1" x14ac:dyDescent="0.3">
      <c r="A716" s="784" t="s">
        <v>841</v>
      </c>
      <c r="B716" s="305"/>
      <c r="C716" s="366"/>
      <c r="D716" s="367"/>
      <c r="E716" s="830">
        <v>476.36921021599994</v>
      </c>
      <c r="F716" s="817">
        <f t="shared" si="151"/>
        <v>2143.6614459719999</v>
      </c>
      <c r="G716" s="818">
        <f t="shared" si="152"/>
        <v>2620</v>
      </c>
      <c r="H716" s="406"/>
      <c r="I716" s="406"/>
      <c r="J716" s="406"/>
      <c r="K716" s="406"/>
      <c r="L716" s="406"/>
      <c r="M716" s="406"/>
      <c r="N716" s="406"/>
      <c r="O716" s="406"/>
      <c r="P716" s="406"/>
      <c r="Q716" s="406"/>
      <c r="R716" s="406"/>
      <c r="S716" s="406"/>
      <c r="T716" s="406"/>
      <c r="U716" s="406"/>
      <c r="V716" s="406"/>
      <c r="W716" s="351"/>
      <c r="X716" s="351"/>
      <c r="Y716" s="351"/>
      <c r="Z716" s="351"/>
      <c r="AA716" s="351"/>
      <c r="AB716" s="351"/>
      <c r="AC716" s="351"/>
      <c r="AD716" s="351"/>
      <c r="AE716" s="351"/>
      <c r="AF716" s="351"/>
      <c r="AG716" s="351"/>
      <c r="AH716" s="351"/>
      <c r="AI716" s="351"/>
      <c r="AJ716" s="351"/>
      <c r="AK716" s="351"/>
    </row>
    <row r="717" spans="1:37" customFormat="1" x14ac:dyDescent="0.3">
      <c r="A717" s="784"/>
      <c r="B717" s="305"/>
      <c r="C717" s="366"/>
      <c r="D717" s="367"/>
      <c r="E717" s="830"/>
      <c r="F717" s="817"/>
      <c r="G717" s="818"/>
      <c r="H717" s="406"/>
      <c r="I717" s="406"/>
      <c r="J717" s="406"/>
      <c r="K717" s="406"/>
      <c r="L717" s="406"/>
      <c r="M717" s="406"/>
      <c r="N717" s="406"/>
      <c r="O717" s="406"/>
      <c r="P717" s="406"/>
      <c r="Q717" s="406"/>
      <c r="R717" s="406"/>
      <c r="S717" s="406"/>
      <c r="T717" s="406"/>
      <c r="U717" s="406"/>
      <c r="V717" s="406"/>
      <c r="W717" s="351"/>
      <c r="X717" s="351"/>
      <c r="Y717" s="351"/>
      <c r="Z717" s="351"/>
      <c r="AA717" s="351"/>
      <c r="AB717" s="351"/>
      <c r="AC717" s="351"/>
      <c r="AD717" s="351"/>
      <c r="AE717" s="351"/>
      <c r="AF717" s="351"/>
      <c r="AG717" s="351"/>
      <c r="AH717" s="351"/>
      <c r="AI717" s="351"/>
      <c r="AJ717" s="351"/>
      <c r="AK717" s="351"/>
    </row>
    <row r="718" spans="1:37" customFormat="1" x14ac:dyDescent="0.3">
      <c r="A718" s="783" t="s">
        <v>1469</v>
      </c>
      <c r="B718" s="305"/>
      <c r="C718" s="366"/>
      <c r="D718" s="367"/>
      <c r="E718" s="830"/>
      <c r="F718" s="817"/>
      <c r="G718" s="818"/>
      <c r="H718" s="406"/>
      <c r="I718" s="406"/>
      <c r="J718" s="406"/>
      <c r="K718" s="406"/>
      <c r="L718" s="406"/>
      <c r="M718" s="406"/>
      <c r="N718" s="406"/>
      <c r="O718" s="406"/>
      <c r="P718" s="406"/>
      <c r="Q718" s="406"/>
      <c r="R718" s="406"/>
      <c r="S718" s="406"/>
      <c r="T718" s="406"/>
      <c r="U718" s="406"/>
      <c r="V718" s="406"/>
      <c r="W718" s="351"/>
      <c r="X718" s="351"/>
      <c r="Y718" s="351"/>
      <c r="Z718" s="351"/>
      <c r="AA718" s="351"/>
      <c r="AB718" s="351"/>
      <c r="AC718" s="351"/>
      <c r="AD718" s="351"/>
      <c r="AE718" s="351"/>
      <c r="AF718" s="351"/>
      <c r="AG718" s="351"/>
      <c r="AH718" s="351"/>
      <c r="AI718" s="351"/>
      <c r="AJ718" s="351"/>
      <c r="AK718" s="351"/>
    </row>
    <row r="719" spans="1:37" customFormat="1" x14ac:dyDescent="0.3">
      <c r="A719" s="795" t="s">
        <v>802</v>
      </c>
      <c r="B719" s="305"/>
      <c r="C719" s="366"/>
      <c r="D719" s="367"/>
      <c r="E719" s="830"/>
      <c r="F719" s="817"/>
      <c r="G719" s="818"/>
      <c r="H719" s="406"/>
      <c r="I719" s="406"/>
      <c r="J719" s="406"/>
      <c r="K719" s="406"/>
      <c r="L719" s="406"/>
      <c r="M719" s="406"/>
      <c r="N719" s="406"/>
      <c r="O719" s="406"/>
      <c r="P719" s="406"/>
      <c r="Q719" s="406"/>
      <c r="R719" s="406"/>
      <c r="S719" s="406"/>
      <c r="T719" s="406"/>
      <c r="U719" s="406"/>
      <c r="V719" s="406"/>
      <c r="W719" s="351"/>
      <c r="X719" s="351"/>
      <c r="Y719" s="351"/>
      <c r="Z719" s="351"/>
      <c r="AA719" s="351"/>
      <c r="AB719" s="351"/>
      <c r="AC719" s="351"/>
      <c r="AD719" s="351"/>
      <c r="AE719" s="351"/>
      <c r="AF719" s="351"/>
      <c r="AG719" s="351"/>
      <c r="AH719" s="351"/>
      <c r="AI719" s="351"/>
      <c r="AJ719" s="351"/>
      <c r="AK719" s="351"/>
    </row>
    <row r="720" spans="1:37" customFormat="1" x14ac:dyDescent="0.3">
      <c r="A720" s="784" t="s">
        <v>804</v>
      </c>
      <c r="B720" s="305" t="s">
        <v>7</v>
      </c>
      <c r="C720" s="366"/>
      <c r="D720" s="367"/>
      <c r="E720" s="830">
        <v>6524.1870094799997</v>
      </c>
      <c r="F720" s="817">
        <f t="shared" ref="F720:F723" si="153">E720*4.5</f>
        <v>29358.841542659997</v>
      </c>
      <c r="G720" s="818">
        <f t="shared" ref="G720:G723" si="154">ROUND(E720+F720,0)</f>
        <v>35883</v>
      </c>
      <c r="H720" s="406"/>
      <c r="I720" s="406"/>
      <c r="J720" s="406"/>
      <c r="K720" s="406"/>
      <c r="L720" s="406"/>
      <c r="M720" s="406"/>
      <c r="N720" s="406"/>
      <c r="O720" s="406"/>
      <c r="P720" s="406"/>
      <c r="Q720" s="406"/>
      <c r="R720" s="406"/>
      <c r="S720" s="406"/>
      <c r="T720" s="406"/>
      <c r="U720" s="406"/>
      <c r="V720" s="406"/>
      <c r="W720" s="351"/>
      <c r="X720" s="351"/>
      <c r="Y720" s="351"/>
      <c r="Z720" s="351"/>
      <c r="AA720" s="351"/>
      <c r="AB720" s="351"/>
      <c r="AC720" s="351"/>
      <c r="AD720" s="351"/>
      <c r="AE720" s="351"/>
      <c r="AF720" s="351"/>
      <c r="AG720" s="351"/>
      <c r="AH720" s="351"/>
      <c r="AI720" s="351"/>
      <c r="AJ720" s="351"/>
      <c r="AK720" s="351"/>
    </row>
    <row r="721" spans="1:37" customFormat="1" x14ac:dyDescent="0.3">
      <c r="A721" s="784" t="s">
        <v>842</v>
      </c>
      <c r="B721" s="305" t="s">
        <v>7</v>
      </c>
      <c r="C721" s="366"/>
      <c r="D721" s="367"/>
      <c r="E721" s="830">
        <v>5799.277341760001</v>
      </c>
      <c r="F721" s="817">
        <f t="shared" si="153"/>
        <v>26096.748037920006</v>
      </c>
      <c r="G721" s="818">
        <f t="shared" si="154"/>
        <v>31896</v>
      </c>
      <c r="H721" s="406"/>
      <c r="I721" s="406"/>
      <c r="J721" s="406"/>
      <c r="K721" s="406"/>
      <c r="L721" s="406"/>
      <c r="M721" s="406"/>
      <c r="N721" s="406"/>
      <c r="O721" s="406"/>
      <c r="P721" s="406"/>
      <c r="Q721" s="406"/>
      <c r="R721" s="406"/>
      <c r="S721" s="406"/>
      <c r="T721" s="406"/>
      <c r="U721" s="406"/>
      <c r="V721" s="406"/>
      <c r="W721" s="351"/>
      <c r="X721" s="351"/>
      <c r="Y721" s="351"/>
      <c r="Z721" s="351"/>
      <c r="AA721" s="351"/>
      <c r="AB721" s="351"/>
      <c r="AC721" s="351"/>
      <c r="AD721" s="351"/>
      <c r="AE721" s="351"/>
      <c r="AF721" s="351"/>
      <c r="AG721" s="351"/>
      <c r="AH721" s="351"/>
      <c r="AI721" s="351"/>
      <c r="AJ721" s="351"/>
      <c r="AK721" s="351"/>
    </row>
    <row r="722" spans="1:37" customFormat="1" x14ac:dyDescent="0.3">
      <c r="A722" s="784" t="s">
        <v>843</v>
      </c>
      <c r="B722" s="305" t="s">
        <v>7</v>
      </c>
      <c r="C722" s="366"/>
      <c r="D722" s="367"/>
      <c r="E722" s="830">
        <v>5695.7188178000006</v>
      </c>
      <c r="F722" s="817">
        <f t="shared" si="153"/>
        <v>25630.734680100002</v>
      </c>
      <c r="G722" s="818">
        <f t="shared" si="154"/>
        <v>31326</v>
      </c>
      <c r="H722" s="406"/>
      <c r="I722" s="406"/>
      <c r="J722" s="406"/>
      <c r="K722" s="406"/>
      <c r="L722" s="406"/>
      <c r="M722" s="406"/>
      <c r="N722" s="406"/>
      <c r="O722" s="406"/>
      <c r="P722" s="406"/>
      <c r="Q722" s="406"/>
      <c r="R722" s="406"/>
      <c r="S722" s="406"/>
      <c r="T722" s="406"/>
      <c r="U722" s="406"/>
      <c r="V722" s="406"/>
      <c r="W722" s="351"/>
      <c r="X722" s="351"/>
      <c r="Y722" s="351"/>
      <c r="Z722" s="351"/>
      <c r="AA722" s="351"/>
      <c r="AB722" s="351"/>
      <c r="AC722" s="351"/>
      <c r="AD722" s="351"/>
      <c r="AE722" s="351"/>
      <c r="AF722" s="351"/>
      <c r="AG722" s="351"/>
      <c r="AH722" s="351"/>
      <c r="AI722" s="351"/>
      <c r="AJ722" s="351"/>
      <c r="AK722" s="351"/>
    </row>
    <row r="723" spans="1:37" customFormat="1" x14ac:dyDescent="0.3">
      <c r="A723" s="784" t="s">
        <v>844</v>
      </c>
      <c r="B723" s="305" t="s">
        <v>7</v>
      </c>
      <c r="C723" s="366"/>
      <c r="D723" s="367"/>
      <c r="E723" s="830">
        <v>5385.0432459200001</v>
      </c>
      <c r="F723" s="817">
        <f t="shared" si="153"/>
        <v>24232.694606640001</v>
      </c>
      <c r="G723" s="818">
        <f t="shared" si="154"/>
        <v>29618</v>
      </c>
      <c r="H723" s="406"/>
      <c r="I723" s="406"/>
      <c r="J723" s="406"/>
      <c r="K723" s="406"/>
      <c r="L723" s="406"/>
      <c r="M723" s="406"/>
      <c r="N723" s="406"/>
      <c r="O723" s="406"/>
      <c r="P723" s="406"/>
      <c r="Q723" s="406"/>
      <c r="R723" s="406"/>
      <c r="S723" s="406"/>
      <c r="T723" s="406"/>
      <c r="U723" s="406"/>
      <c r="V723" s="406"/>
      <c r="W723" s="351"/>
      <c r="X723" s="351"/>
      <c r="Y723" s="351"/>
      <c r="Z723" s="351"/>
      <c r="AA723" s="351"/>
      <c r="AB723" s="351"/>
      <c r="AC723" s="351"/>
      <c r="AD723" s="351"/>
      <c r="AE723" s="351"/>
      <c r="AF723" s="351"/>
      <c r="AG723" s="351"/>
      <c r="AH723" s="351"/>
      <c r="AI723" s="351"/>
      <c r="AJ723" s="351"/>
      <c r="AK723" s="351"/>
    </row>
    <row r="724" spans="1:37" customFormat="1" x14ac:dyDescent="0.3">
      <c r="A724" s="784"/>
      <c r="B724" s="305"/>
      <c r="C724" s="366"/>
      <c r="D724" s="367"/>
      <c r="E724" s="830"/>
      <c r="F724" s="817"/>
      <c r="G724" s="818"/>
      <c r="H724" s="406"/>
      <c r="I724" s="406"/>
      <c r="J724" s="406"/>
      <c r="K724" s="406"/>
      <c r="L724" s="406"/>
      <c r="M724" s="406"/>
      <c r="N724" s="406"/>
      <c r="O724" s="406"/>
      <c r="P724" s="406"/>
      <c r="Q724" s="406"/>
      <c r="R724" s="406"/>
      <c r="S724" s="406"/>
      <c r="T724" s="406"/>
      <c r="U724" s="406"/>
      <c r="V724" s="406"/>
      <c r="W724" s="351"/>
      <c r="X724" s="351"/>
      <c r="Y724" s="351"/>
      <c r="Z724" s="351"/>
      <c r="AA724" s="351"/>
      <c r="AB724" s="351"/>
      <c r="AC724" s="351"/>
      <c r="AD724" s="351"/>
      <c r="AE724" s="351"/>
      <c r="AF724" s="351"/>
      <c r="AG724" s="351"/>
      <c r="AH724" s="351"/>
      <c r="AI724" s="351"/>
      <c r="AJ724" s="351"/>
      <c r="AK724" s="351"/>
    </row>
    <row r="725" spans="1:37" customFormat="1" x14ac:dyDescent="0.3">
      <c r="A725" s="783" t="s">
        <v>824</v>
      </c>
      <c r="B725" s="305"/>
      <c r="C725" s="366"/>
      <c r="D725" s="367"/>
      <c r="E725" s="830"/>
      <c r="F725" s="817"/>
      <c r="G725" s="818"/>
      <c r="H725" s="406"/>
      <c r="I725" s="406"/>
      <c r="J725" s="406"/>
      <c r="K725" s="406"/>
      <c r="L725" s="406"/>
      <c r="M725" s="406"/>
      <c r="N725" s="406"/>
      <c r="O725" s="406"/>
      <c r="P725" s="406"/>
      <c r="Q725" s="406"/>
      <c r="R725" s="406"/>
      <c r="S725" s="406"/>
      <c r="T725" s="406"/>
      <c r="U725" s="406"/>
      <c r="V725" s="406"/>
      <c r="W725" s="351"/>
      <c r="X725" s="351"/>
      <c r="Y725" s="351"/>
      <c r="Z725" s="351"/>
      <c r="AA725" s="351"/>
      <c r="AB725" s="351"/>
      <c r="AC725" s="351"/>
      <c r="AD725" s="351"/>
      <c r="AE725" s="351"/>
      <c r="AF725" s="351"/>
      <c r="AG725" s="351"/>
      <c r="AH725" s="351"/>
      <c r="AI725" s="351"/>
      <c r="AJ725" s="351"/>
      <c r="AK725" s="351"/>
    </row>
    <row r="726" spans="1:37" customFormat="1" x14ac:dyDescent="0.3">
      <c r="A726" s="784" t="s">
        <v>804</v>
      </c>
      <c r="B726" s="305" t="s">
        <v>7</v>
      </c>
      <c r="C726" s="366"/>
      <c r="D726" s="367"/>
      <c r="E726" s="830">
        <v>7456.2137251200002</v>
      </c>
      <c r="F726" s="817">
        <f t="shared" ref="F726:F729" si="155">E726*4.5</f>
        <v>33552.961763040003</v>
      </c>
      <c r="G726" s="818">
        <f t="shared" ref="G726:G729" si="156">ROUND(E726+F726,0)</f>
        <v>41009</v>
      </c>
      <c r="H726" s="406"/>
      <c r="I726" s="406"/>
      <c r="J726" s="406"/>
      <c r="K726" s="406"/>
      <c r="L726" s="406"/>
      <c r="M726" s="406"/>
      <c r="N726" s="406"/>
      <c r="O726" s="406"/>
      <c r="P726" s="406"/>
      <c r="Q726" s="406"/>
      <c r="R726" s="406"/>
      <c r="S726" s="406"/>
      <c r="T726" s="406"/>
      <c r="U726" s="406"/>
      <c r="V726" s="406"/>
      <c r="W726" s="351"/>
      <c r="X726" s="351"/>
      <c r="Y726" s="351"/>
      <c r="Z726" s="351"/>
      <c r="AA726" s="351"/>
      <c r="AB726" s="351"/>
      <c r="AC726" s="351"/>
      <c r="AD726" s="351"/>
      <c r="AE726" s="351"/>
      <c r="AF726" s="351"/>
      <c r="AG726" s="351"/>
      <c r="AH726" s="351"/>
      <c r="AI726" s="351"/>
      <c r="AJ726" s="351"/>
      <c r="AK726" s="351"/>
    </row>
    <row r="727" spans="1:37" customFormat="1" x14ac:dyDescent="0.3">
      <c r="A727" s="784" t="s">
        <v>842</v>
      </c>
      <c r="B727" s="305" t="s">
        <v>7</v>
      </c>
      <c r="C727" s="366"/>
      <c r="D727" s="367"/>
      <c r="E727" s="830">
        <v>6524.1870094799997</v>
      </c>
      <c r="F727" s="817">
        <f t="shared" si="155"/>
        <v>29358.841542659997</v>
      </c>
      <c r="G727" s="818">
        <f t="shared" si="156"/>
        <v>35883</v>
      </c>
      <c r="H727" s="406"/>
      <c r="I727" s="406"/>
      <c r="J727" s="406"/>
      <c r="K727" s="406"/>
      <c r="L727" s="406"/>
      <c r="M727" s="406"/>
      <c r="N727" s="406"/>
      <c r="O727" s="406"/>
      <c r="P727" s="406"/>
      <c r="Q727" s="406"/>
      <c r="R727" s="406"/>
      <c r="S727" s="406"/>
      <c r="T727" s="406"/>
      <c r="U727" s="406"/>
      <c r="V727" s="406"/>
      <c r="W727" s="351"/>
      <c r="X727" s="351"/>
      <c r="Y727" s="351"/>
      <c r="Z727" s="351"/>
      <c r="AA727" s="351"/>
      <c r="AB727" s="351"/>
      <c r="AC727" s="351"/>
      <c r="AD727" s="351"/>
      <c r="AE727" s="351"/>
      <c r="AF727" s="351"/>
      <c r="AG727" s="351"/>
      <c r="AH727" s="351"/>
      <c r="AI727" s="351"/>
      <c r="AJ727" s="351"/>
      <c r="AK727" s="351"/>
    </row>
    <row r="728" spans="1:37" customFormat="1" x14ac:dyDescent="0.3">
      <c r="A728" s="784" t="s">
        <v>843</v>
      </c>
      <c r="B728" s="305" t="s">
        <v>7</v>
      </c>
      <c r="C728" s="366"/>
      <c r="D728" s="367"/>
      <c r="E728" s="830">
        <v>6524.1870094799997</v>
      </c>
      <c r="F728" s="817">
        <f t="shared" si="155"/>
        <v>29358.841542659997</v>
      </c>
      <c r="G728" s="818">
        <f t="shared" si="156"/>
        <v>35883</v>
      </c>
      <c r="H728" s="406"/>
      <c r="I728" s="406"/>
      <c r="J728" s="406"/>
      <c r="K728" s="406"/>
      <c r="L728" s="406"/>
      <c r="M728" s="406"/>
      <c r="N728" s="406"/>
      <c r="O728" s="406"/>
      <c r="P728" s="406"/>
      <c r="Q728" s="406"/>
      <c r="R728" s="406"/>
      <c r="S728" s="406"/>
      <c r="T728" s="406"/>
      <c r="U728" s="406"/>
      <c r="V728" s="406"/>
      <c r="W728" s="351"/>
      <c r="X728" s="351"/>
      <c r="Y728" s="351"/>
      <c r="Z728" s="351"/>
      <c r="AA728" s="351"/>
      <c r="AB728" s="351"/>
      <c r="AC728" s="351"/>
      <c r="AD728" s="351"/>
      <c r="AE728" s="351"/>
      <c r="AF728" s="351"/>
      <c r="AG728" s="351"/>
      <c r="AH728" s="351"/>
      <c r="AI728" s="351"/>
      <c r="AJ728" s="351"/>
      <c r="AK728" s="351"/>
    </row>
    <row r="729" spans="1:37" customFormat="1" x14ac:dyDescent="0.3">
      <c r="A729" s="784" t="s">
        <v>844</v>
      </c>
      <c r="B729" s="305" t="s">
        <v>7</v>
      </c>
      <c r="C729" s="366"/>
      <c r="D729" s="367"/>
      <c r="E729" s="830">
        <v>7456.2137251200002</v>
      </c>
      <c r="F729" s="817">
        <f t="shared" si="155"/>
        <v>33552.961763040003</v>
      </c>
      <c r="G729" s="818">
        <f t="shared" si="156"/>
        <v>41009</v>
      </c>
      <c r="H729" s="406"/>
      <c r="I729" s="406"/>
      <c r="J729" s="406"/>
      <c r="K729" s="406"/>
      <c r="L729" s="406"/>
      <c r="M729" s="406"/>
      <c r="N729" s="406"/>
      <c r="O729" s="406"/>
      <c r="P729" s="406"/>
      <c r="Q729" s="406"/>
      <c r="R729" s="406"/>
      <c r="S729" s="406"/>
      <c r="T729" s="406"/>
      <c r="U729" s="406"/>
      <c r="V729" s="406"/>
      <c r="W729" s="351"/>
      <c r="X729" s="351"/>
      <c r="Y729" s="351"/>
      <c r="Z729" s="351"/>
      <c r="AA729" s="351"/>
      <c r="AB729" s="351"/>
      <c r="AC729" s="351"/>
      <c r="AD729" s="351"/>
      <c r="AE729" s="351"/>
      <c r="AF729" s="351"/>
      <c r="AG729" s="351"/>
      <c r="AH729" s="351"/>
      <c r="AI729" s="351"/>
      <c r="AJ729" s="351"/>
      <c r="AK729" s="351"/>
    </row>
    <row r="730" spans="1:37" customFormat="1" x14ac:dyDescent="0.3">
      <c r="A730" s="784"/>
      <c r="B730" s="305"/>
      <c r="C730" s="366"/>
      <c r="D730" s="367"/>
      <c r="E730" s="830"/>
      <c r="F730" s="817"/>
      <c r="G730" s="818"/>
      <c r="H730" s="406"/>
      <c r="I730" s="406"/>
      <c r="J730" s="406"/>
      <c r="K730" s="406"/>
      <c r="L730" s="406"/>
      <c r="M730" s="406"/>
      <c r="N730" s="406"/>
      <c r="O730" s="406"/>
      <c r="P730" s="406"/>
      <c r="Q730" s="406"/>
      <c r="R730" s="406"/>
      <c r="S730" s="406"/>
      <c r="T730" s="406"/>
      <c r="U730" s="406"/>
      <c r="V730" s="406"/>
      <c r="W730" s="351"/>
      <c r="X730" s="351"/>
      <c r="Y730" s="351"/>
      <c r="Z730" s="351"/>
      <c r="AA730" s="351"/>
      <c r="AB730" s="351"/>
      <c r="AC730" s="351"/>
      <c r="AD730" s="351"/>
      <c r="AE730" s="351"/>
      <c r="AF730" s="351"/>
      <c r="AG730" s="351"/>
      <c r="AH730" s="351"/>
      <c r="AI730" s="351"/>
      <c r="AJ730" s="351"/>
      <c r="AK730" s="351"/>
    </row>
    <row r="731" spans="1:37" customFormat="1" x14ac:dyDescent="0.3">
      <c r="A731" s="783" t="s">
        <v>825</v>
      </c>
      <c r="B731" s="305"/>
      <c r="C731" s="366"/>
      <c r="D731" s="367"/>
      <c r="E731" s="830"/>
      <c r="F731" s="817"/>
      <c r="G731" s="818"/>
      <c r="H731" s="406"/>
      <c r="I731" s="406"/>
      <c r="J731" s="406"/>
      <c r="K731" s="406"/>
      <c r="L731" s="406"/>
      <c r="M731" s="406"/>
      <c r="N731" s="406"/>
      <c r="O731" s="406"/>
      <c r="P731" s="406"/>
      <c r="Q731" s="406"/>
      <c r="R731" s="406"/>
      <c r="S731" s="406"/>
      <c r="T731" s="406"/>
      <c r="U731" s="406"/>
      <c r="V731" s="406"/>
      <c r="W731" s="351"/>
      <c r="X731" s="351"/>
      <c r="Y731" s="351"/>
      <c r="Z731" s="351"/>
      <c r="AA731" s="351"/>
      <c r="AB731" s="351"/>
      <c r="AC731" s="351"/>
      <c r="AD731" s="351"/>
      <c r="AE731" s="351"/>
      <c r="AF731" s="351"/>
      <c r="AG731" s="351"/>
      <c r="AH731" s="351"/>
      <c r="AI731" s="351"/>
      <c r="AJ731" s="351"/>
      <c r="AK731" s="351"/>
    </row>
    <row r="732" spans="1:37" customFormat="1" x14ac:dyDescent="0.3">
      <c r="A732" s="784" t="s">
        <v>804</v>
      </c>
      <c r="B732" s="305" t="s">
        <v>7</v>
      </c>
      <c r="C732" s="366"/>
      <c r="D732" s="367"/>
      <c r="E732" s="830">
        <v>7456.2137251200002</v>
      </c>
      <c r="F732" s="817">
        <f t="shared" ref="F732:F735" si="157">E732*4.5</f>
        <v>33552.961763040003</v>
      </c>
      <c r="G732" s="818">
        <f t="shared" ref="G732:G735" si="158">ROUND(E732+F732,0)</f>
        <v>41009</v>
      </c>
      <c r="H732" s="406"/>
      <c r="I732" s="406"/>
      <c r="J732" s="406"/>
      <c r="K732" s="406"/>
      <c r="L732" s="406"/>
      <c r="M732" s="406"/>
      <c r="N732" s="406"/>
      <c r="O732" s="406"/>
      <c r="P732" s="406"/>
      <c r="Q732" s="406"/>
      <c r="R732" s="406"/>
      <c r="S732" s="406"/>
      <c r="T732" s="406"/>
      <c r="U732" s="406"/>
      <c r="V732" s="406"/>
      <c r="W732" s="351"/>
      <c r="X732" s="351"/>
      <c r="Y732" s="351"/>
      <c r="Z732" s="351"/>
      <c r="AA732" s="351"/>
      <c r="AB732" s="351"/>
      <c r="AC732" s="351"/>
      <c r="AD732" s="351"/>
      <c r="AE732" s="351"/>
      <c r="AF732" s="351"/>
      <c r="AG732" s="351"/>
      <c r="AH732" s="351"/>
      <c r="AI732" s="351"/>
      <c r="AJ732" s="351"/>
      <c r="AK732" s="351"/>
    </row>
    <row r="733" spans="1:37" customFormat="1" x14ac:dyDescent="0.3">
      <c r="A733" s="784" t="s">
        <v>842</v>
      </c>
      <c r="B733" s="305" t="s">
        <v>7</v>
      </c>
      <c r="C733" s="366"/>
      <c r="D733" s="367"/>
      <c r="E733" s="830">
        <v>6524.1870094799997</v>
      </c>
      <c r="F733" s="817">
        <f t="shared" si="157"/>
        <v>29358.841542659997</v>
      </c>
      <c r="G733" s="818">
        <f t="shared" si="158"/>
        <v>35883</v>
      </c>
      <c r="H733" s="406"/>
      <c r="I733" s="406"/>
      <c r="J733" s="406"/>
      <c r="K733" s="406"/>
      <c r="L733" s="406"/>
      <c r="M733" s="406"/>
      <c r="N733" s="406"/>
      <c r="O733" s="406"/>
      <c r="P733" s="406"/>
      <c r="Q733" s="406"/>
      <c r="R733" s="406"/>
      <c r="S733" s="406"/>
      <c r="T733" s="406"/>
      <c r="U733" s="406"/>
      <c r="V733" s="406"/>
      <c r="W733" s="351"/>
      <c r="X733" s="351"/>
      <c r="Y733" s="351"/>
      <c r="Z733" s="351"/>
      <c r="AA733" s="351"/>
      <c r="AB733" s="351"/>
      <c r="AC733" s="351"/>
      <c r="AD733" s="351"/>
      <c r="AE733" s="351"/>
      <c r="AF733" s="351"/>
      <c r="AG733" s="351"/>
      <c r="AH733" s="351"/>
      <c r="AI733" s="351"/>
      <c r="AJ733" s="351"/>
      <c r="AK733" s="351"/>
    </row>
    <row r="734" spans="1:37" customFormat="1" x14ac:dyDescent="0.3">
      <c r="A734" s="784" t="s">
        <v>843</v>
      </c>
      <c r="B734" s="305" t="s">
        <v>7</v>
      </c>
      <c r="C734" s="366"/>
      <c r="D734" s="367"/>
      <c r="E734" s="830">
        <v>6524.1870094799997</v>
      </c>
      <c r="F734" s="817">
        <f t="shared" si="157"/>
        <v>29358.841542659997</v>
      </c>
      <c r="G734" s="818">
        <f t="shared" si="158"/>
        <v>35883</v>
      </c>
      <c r="H734" s="406"/>
      <c r="I734" s="406"/>
      <c r="J734" s="406"/>
      <c r="K734" s="406"/>
      <c r="L734" s="406"/>
      <c r="M734" s="406"/>
      <c r="N734" s="406"/>
      <c r="O734" s="406"/>
      <c r="P734" s="406"/>
      <c r="Q734" s="406"/>
      <c r="R734" s="406"/>
      <c r="S734" s="406"/>
      <c r="T734" s="406"/>
      <c r="U734" s="406"/>
      <c r="V734" s="406"/>
      <c r="W734" s="351"/>
      <c r="X734" s="351"/>
      <c r="Y734" s="351"/>
      <c r="Z734" s="351"/>
      <c r="AA734" s="351"/>
      <c r="AB734" s="351"/>
      <c r="AC734" s="351"/>
      <c r="AD734" s="351"/>
      <c r="AE734" s="351"/>
      <c r="AF734" s="351"/>
      <c r="AG734" s="351"/>
      <c r="AH734" s="351"/>
      <c r="AI734" s="351"/>
      <c r="AJ734" s="351"/>
      <c r="AK734" s="351"/>
    </row>
    <row r="735" spans="1:37" customFormat="1" x14ac:dyDescent="0.3">
      <c r="A735" s="784" t="s">
        <v>844</v>
      </c>
      <c r="B735" s="305" t="s">
        <v>7</v>
      </c>
      <c r="C735" s="366"/>
      <c r="D735" s="367"/>
      <c r="E735" s="830">
        <v>7456.2137251200002</v>
      </c>
      <c r="F735" s="817">
        <f t="shared" si="157"/>
        <v>33552.961763040003</v>
      </c>
      <c r="G735" s="818">
        <f t="shared" si="158"/>
        <v>41009</v>
      </c>
      <c r="H735" s="406"/>
      <c r="I735" s="406"/>
      <c r="J735" s="406"/>
      <c r="K735" s="406"/>
      <c r="L735" s="406"/>
      <c r="M735" s="406"/>
      <c r="N735" s="406"/>
      <c r="O735" s="406"/>
      <c r="P735" s="406"/>
      <c r="Q735" s="406"/>
      <c r="R735" s="406"/>
      <c r="S735" s="406"/>
      <c r="T735" s="406"/>
      <c r="U735" s="406"/>
      <c r="V735" s="406"/>
      <c r="W735" s="351"/>
      <c r="X735" s="351"/>
      <c r="Y735" s="351"/>
      <c r="Z735" s="351"/>
      <c r="AA735" s="351"/>
      <c r="AB735" s="351"/>
      <c r="AC735" s="351"/>
      <c r="AD735" s="351"/>
      <c r="AE735" s="351"/>
      <c r="AF735" s="351"/>
      <c r="AG735" s="351"/>
      <c r="AH735" s="351"/>
      <c r="AI735" s="351"/>
      <c r="AJ735" s="351"/>
      <c r="AK735" s="351"/>
    </row>
    <row r="736" spans="1:37" customFormat="1" x14ac:dyDescent="0.3">
      <c r="A736" s="784"/>
      <c r="B736" s="305"/>
      <c r="C736" s="366"/>
      <c r="D736" s="367"/>
      <c r="E736" s="830"/>
      <c r="F736" s="817"/>
      <c r="G736" s="818"/>
      <c r="H736" s="406"/>
      <c r="I736" s="406"/>
      <c r="J736" s="406"/>
      <c r="K736" s="406"/>
      <c r="L736" s="406"/>
      <c r="M736" s="406"/>
      <c r="N736" s="406"/>
      <c r="O736" s="406"/>
      <c r="P736" s="406"/>
      <c r="Q736" s="406"/>
      <c r="R736" s="406"/>
      <c r="S736" s="406"/>
      <c r="T736" s="406"/>
      <c r="U736" s="406"/>
      <c r="V736" s="406"/>
      <c r="W736" s="351"/>
      <c r="X736" s="351"/>
      <c r="Y736" s="351"/>
      <c r="Z736" s="351"/>
      <c r="AA736" s="351"/>
      <c r="AB736" s="351"/>
      <c r="AC736" s="351"/>
      <c r="AD736" s="351"/>
      <c r="AE736" s="351"/>
      <c r="AF736" s="351"/>
      <c r="AG736" s="351"/>
      <c r="AH736" s="351"/>
      <c r="AI736" s="351"/>
      <c r="AJ736" s="351"/>
      <c r="AK736" s="351"/>
    </row>
    <row r="737" spans="1:37" customFormat="1" x14ac:dyDescent="0.3">
      <c r="A737" s="783" t="s">
        <v>845</v>
      </c>
      <c r="B737" s="305"/>
      <c r="C737" s="366"/>
      <c r="D737" s="367"/>
      <c r="E737" s="830"/>
      <c r="F737" s="817"/>
      <c r="G737" s="818"/>
      <c r="H737" s="406"/>
      <c r="I737" s="406"/>
      <c r="J737" s="406"/>
      <c r="K737" s="406"/>
      <c r="L737" s="406"/>
      <c r="M737" s="406"/>
      <c r="N737" s="406"/>
      <c r="O737" s="406"/>
      <c r="P737" s="406"/>
      <c r="Q737" s="406"/>
      <c r="R737" s="406"/>
      <c r="S737" s="406"/>
      <c r="T737" s="406"/>
      <c r="U737" s="406"/>
      <c r="V737" s="406"/>
      <c r="W737" s="351"/>
      <c r="X737" s="351"/>
      <c r="Y737" s="351"/>
      <c r="Z737" s="351"/>
      <c r="AA737" s="351"/>
      <c r="AB737" s="351"/>
      <c r="AC737" s="351"/>
      <c r="AD737" s="351"/>
      <c r="AE737" s="351"/>
      <c r="AF737" s="351"/>
      <c r="AG737" s="351"/>
      <c r="AH737" s="351"/>
      <c r="AI737" s="351"/>
      <c r="AJ737" s="351"/>
      <c r="AK737" s="351"/>
    </row>
    <row r="738" spans="1:37" customFormat="1" x14ac:dyDescent="0.3">
      <c r="A738" s="783" t="s">
        <v>1475</v>
      </c>
      <c r="B738" s="305"/>
      <c r="C738" s="366"/>
      <c r="D738" s="367"/>
      <c r="E738" s="830"/>
      <c r="F738" s="817"/>
      <c r="G738" s="818"/>
      <c r="H738" s="406"/>
      <c r="I738" s="406"/>
      <c r="J738" s="406"/>
      <c r="K738" s="406"/>
      <c r="L738" s="406"/>
      <c r="M738" s="406"/>
      <c r="N738" s="406"/>
      <c r="O738" s="406"/>
      <c r="P738" s="406"/>
      <c r="Q738" s="406"/>
      <c r="R738" s="406"/>
      <c r="S738" s="406"/>
      <c r="T738" s="406"/>
      <c r="U738" s="406"/>
      <c r="V738" s="406"/>
      <c r="W738" s="351"/>
      <c r="X738" s="351"/>
      <c r="Y738" s="351"/>
      <c r="Z738" s="351"/>
      <c r="AA738" s="351"/>
      <c r="AB738" s="351"/>
      <c r="AC738" s="351"/>
      <c r="AD738" s="351"/>
      <c r="AE738" s="351"/>
      <c r="AF738" s="351"/>
      <c r="AG738" s="351"/>
      <c r="AH738" s="351"/>
      <c r="AI738" s="351"/>
      <c r="AJ738" s="351"/>
      <c r="AK738" s="351"/>
    </row>
    <row r="739" spans="1:37" customFormat="1" x14ac:dyDescent="0.3">
      <c r="A739" s="784" t="s">
        <v>804</v>
      </c>
      <c r="B739" s="305" t="s">
        <v>7</v>
      </c>
      <c r="C739" s="366"/>
      <c r="D739" s="367"/>
      <c r="E739" s="830">
        <v>9838.0597761999998</v>
      </c>
      <c r="F739" s="817">
        <f t="shared" ref="F739:F742" si="159">E739*4.5</f>
        <v>44271.268992899997</v>
      </c>
      <c r="G739" s="818">
        <f t="shared" ref="G739:G742" si="160">ROUND(E739+F739,0)</f>
        <v>54109</v>
      </c>
      <c r="H739" s="406"/>
      <c r="I739" s="406"/>
      <c r="J739" s="406"/>
      <c r="K739" s="406"/>
      <c r="L739" s="406"/>
      <c r="M739" s="406"/>
      <c r="N739" s="406"/>
      <c r="O739" s="406"/>
      <c r="P739" s="406"/>
      <c r="Q739" s="406"/>
      <c r="R739" s="406"/>
      <c r="S739" s="406"/>
      <c r="T739" s="406"/>
      <c r="U739" s="406"/>
      <c r="V739" s="406"/>
      <c r="W739" s="351"/>
      <c r="X739" s="351"/>
      <c r="Y739" s="351"/>
      <c r="Z739" s="351"/>
      <c r="AA739" s="351"/>
      <c r="AB739" s="351"/>
      <c r="AC739" s="351"/>
      <c r="AD739" s="351"/>
      <c r="AE739" s="351"/>
      <c r="AF739" s="351"/>
      <c r="AG739" s="351"/>
      <c r="AH739" s="351"/>
      <c r="AI739" s="351"/>
      <c r="AJ739" s="351"/>
      <c r="AK739" s="351"/>
    </row>
    <row r="740" spans="1:37" customFormat="1" x14ac:dyDescent="0.3">
      <c r="A740" s="784" t="s">
        <v>842</v>
      </c>
      <c r="B740" s="305" t="s">
        <v>7</v>
      </c>
      <c r="C740" s="366"/>
      <c r="D740" s="367"/>
      <c r="E740" s="830">
        <v>7870.4478209600002</v>
      </c>
      <c r="F740" s="817">
        <f t="shared" si="159"/>
        <v>35417.015194320004</v>
      </c>
      <c r="G740" s="818">
        <f t="shared" si="160"/>
        <v>43287</v>
      </c>
      <c r="H740" s="406"/>
      <c r="I740" s="406"/>
      <c r="J740" s="406"/>
      <c r="K740" s="406"/>
      <c r="L740" s="406"/>
      <c r="M740" s="406"/>
      <c r="N740" s="406"/>
      <c r="O740" s="406"/>
      <c r="P740" s="406"/>
      <c r="Q740" s="406"/>
      <c r="R740" s="406"/>
      <c r="S740" s="406"/>
      <c r="T740" s="406"/>
      <c r="U740" s="406"/>
      <c r="V740" s="406"/>
      <c r="W740" s="351"/>
      <c r="X740" s="351"/>
      <c r="Y740" s="351"/>
      <c r="Z740" s="351"/>
      <c r="AA740" s="351"/>
      <c r="AB740" s="351"/>
      <c r="AC740" s="351"/>
      <c r="AD740" s="351"/>
      <c r="AE740" s="351"/>
      <c r="AF740" s="351"/>
      <c r="AG740" s="351"/>
      <c r="AH740" s="351"/>
      <c r="AI740" s="351"/>
      <c r="AJ740" s="351"/>
      <c r="AK740" s="351"/>
    </row>
    <row r="741" spans="1:37" customFormat="1" x14ac:dyDescent="0.3">
      <c r="A741" s="784" t="s">
        <v>843</v>
      </c>
      <c r="B741" s="305" t="s">
        <v>7</v>
      </c>
      <c r="C741" s="366"/>
      <c r="D741" s="367"/>
      <c r="E741" s="830">
        <v>7663.3307730400011</v>
      </c>
      <c r="F741" s="817">
        <f t="shared" si="159"/>
        <v>34484.988478680003</v>
      </c>
      <c r="G741" s="818">
        <f t="shared" si="160"/>
        <v>42148</v>
      </c>
      <c r="H741" s="406"/>
      <c r="I741" s="406"/>
      <c r="J741" s="406"/>
      <c r="K741" s="406"/>
      <c r="L741" s="406"/>
      <c r="M741" s="406"/>
      <c r="N741" s="406"/>
      <c r="O741" s="406"/>
      <c r="P741" s="406"/>
      <c r="Q741" s="406"/>
      <c r="R741" s="406"/>
      <c r="S741" s="406"/>
      <c r="T741" s="406"/>
      <c r="U741" s="406"/>
      <c r="V741" s="406"/>
      <c r="W741" s="351"/>
      <c r="X741" s="351"/>
      <c r="Y741" s="351"/>
      <c r="Z741" s="351"/>
      <c r="AA741" s="351"/>
      <c r="AB741" s="351"/>
      <c r="AC741" s="351"/>
      <c r="AD741" s="351"/>
      <c r="AE741" s="351"/>
      <c r="AF741" s="351"/>
      <c r="AG741" s="351"/>
      <c r="AH741" s="351"/>
      <c r="AI741" s="351"/>
      <c r="AJ741" s="351"/>
      <c r="AK741" s="351"/>
    </row>
    <row r="742" spans="1:37" customFormat="1" x14ac:dyDescent="0.3">
      <c r="A742" s="784" t="s">
        <v>844</v>
      </c>
      <c r="B742" s="305" t="s">
        <v>7</v>
      </c>
      <c r="C742" s="366"/>
      <c r="D742" s="367"/>
      <c r="E742" s="830">
        <v>7249.0966771999992</v>
      </c>
      <c r="F742" s="817">
        <f t="shared" si="159"/>
        <v>32620.935047399995</v>
      </c>
      <c r="G742" s="818">
        <f t="shared" si="160"/>
        <v>39870</v>
      </c>
      <c r="H742" s="406"/>
      <c r="I742" s="406"/>
      <c r="J742" s="406"/>
      <c r="K742" s="406"/>
      <c r="L742" s="406"/>
      <c r="M742" s="406"/>
      <c r="N742" s="406"/>
      <c r="O742" s="406"/>
      <c r="P742" s="406"/>
      <c r="Q742" s="406"/>
      <c r="R742" s="406"/>
      <c r="S742" s="406"/>
      <c r="T742" s="406"/>
      <c r="U742" s="406"/>
      <c r="V742" s="406"/>
      <c r="W742" s="351"/>
      <c r="X742" s="351"/>
      <c r="Y742" s="351"/>
      <c r="Z742" s="351"/>
      <c r="AA742" s="351"/>
      <c r="AB742" s="351"/>
      <c r="AC742" s="351"/>
      <c r="AD742" s="351"/>
      <c r="AE742" s="351"/>
      <c r="AF742" s="351"/>
      <c r="AG742" s="351"/>
      <c r="AH742" s="351"/>
      <c r="AI742" s="351"/>
      <c r="AJ742" s="351"/>
      <c r="AK742" s="351"/>
    </row>
    <row r="743" spans="1:37" customFormat="1" x14ac:dyDescent="0.3">
      <c r="A743" s="784"/>
      <c r="B743" s="305"/>
      <c r="C743" s="366"/>
      <c r="D743" s="367"/>
      <c r="E743" s="830"/>
      <c r="F743" s="817"/>
      <c r="G743" s="818"/>
      <c r="H743" s="406"/>
      <c r="I743" s="406"/>
      <c r="J743" s="406"/>
      <c r="K743" s="406"/>
      <c r="L743" s="406"/>
      <c r="M743" s="406"/>
      <c r="N743" s="406"/>
      <c r="O743" s="406"/>
      <c r="P743" s="406"/>
      <c r="Q743" s="406"/>
      <c r="R743" s="406"/>
      <c r="S743" s="406"/>
      <c r="T743" s="406"/>
      <c r="U743" s="406"/>
      <c r="V743" s="406"/>
      <c r="W743" s="351"/>
      <c r="X743" s="351"/>
      <c r="Y743" s="351"/>
      <c r="Z743" s="351"/>
      <c r="AA743" s="351"/>
      <c r="AB743" s="351"/>
      <c r="AC743" s="351"/>
      <c r="AD743" s="351"/>
      <c r="AE743" s="351"/>
      <c r="AF743" s="351"/>
      <c r="AG743" s="351"/>
      <c r="AH743" s="351"/>
      <c r="AI743" s="351"/>
      <c r="AJ743" s="351"/>
      <c r="AK743" s="351"/>
    </row>
    <row r="744" spans="1:37" customFormat="1" x14ac:dyDescent="0.3">
      <c r="A744" s="783" t="s">
        <v>824</v>
      </c>
      <c r="B744" s="305"/>
      <c r="C744" s="366"/>
      <c r="D744" s="367"/>
      <c r="E744" s="830"/>
      <c r="F744" s="817"/>
      <c r="G744" s="818"/>
      <c r="H744" s="406"/>
      <c r="I744" s="406"/>
      <c r="J744" s="406"/>
      <c r="K744" s="406"/>
      <c r="L744" s="406"/>
      <c r="M744" s="406"/>
      <c r="N744" s="406"/>
      <c r="O744" s="406"/>
      <c r="P744" s="406"/>
      <c r="Q744" s="406"/>
      <c r="R744" s="406"/>
      <c r="S744" s="406"/>
      <c r="T744" s="406"/>
      <c r="U744" s="406"/>
      <c r="V744" s="406"/>
      <c r="W744" s="351"/>
      <c r="X744" s="351"/>
      <c r="Y744" s="351"/>
      <c r="Z744" s="351"/>
      <c r="AA744" s="351"/>
      <c r="AB744" s="351"/>
      <c r="AC744" s="351"/>
      <c r="AD744" s="351"/>
      <c r="AE744" s="351"/>
      <c r="AF744" s="351"/>
      <c r="AG744" s="351"/>
      <c r="AH744" s="351"/>
      <c r="AI744" s="351"/>
      <c r="AJ744" s="351"/>
      <c r="AK744" s="351"/>
    </row>
    <row r="745" spans="1:37" customFormat="1" x14ac:dyDescent="0.3">
      <c r="A745" s="784" t="s">
        <v>804</v>
      </c>
      <c r="B745" s="305" t="s">
        <v>7</v>
      </c>
      <c r="C745" s="366"/>
      <c r="D745" s="367"/>
      <c r="E745" s="830">
        <v>11184.32058768</v>
      </c>
      <c r="F745" s="817">
        <f t="shared" ref="F745:F748" si="161">E745*4.5</f>
        <v>50329.442644560004</v>
      </c>
      <c r="G745" s="818">
        <f t="shared" ref="G745:G748" si="162">ROUND(E745+F745,0)</f>
        <v>61514</v>
      </c>
      <c r="H745" s="406"/>
      <c r="I745" s="406"/>
      <c r="J745" s="406"/>
      <c r="K745" s="406"/>
      <c r="L745" s="406"/>
      <c r="M745" s="406"/>
      <c r="N745" s="406"/>
      <c r="O745" s="406"/>
      <c r="P745" s="406"/>
      <c r="Q745" s="406"/>
      <c r="R745" s="406"/>
      <c r="S745" s="406"/>
      <c r="T745" s="406"/>
      <c r="U745" s="406"/>
      <c r="V745" s="406"/>
      <c r="W745" s="351"/>
      <c r="X745" s="351"/>
      <c r="Y745" s="351"/>
      <c r="Z745" s="351"/>
      <c r="AA745" s="351"/>
      <c r="AB745" s="351"/>
      <c r="AC745" s="351"/>
      <c r="AD745" s="351"/>
      <c r="AE745" s="351"/>
      <c r="AF745" s="351"/>
      <c r="AG745" s="351"/>
      <c r="AH745" s="351"/>
      <c r="AI745" s="351"/>
      <c r="AJ745" s="351"/>
      <c r="AK745" s="351"/>
    </row>
    <row r="746" spans="1:37" customFormat="1" x14ac:dyDescent="0.3">
      <c r="A746" s="784" t="s">
        <v>842</v>
      </c>
      <c r="B746" s="305" t="s">
        <v>7</v>
      </c>
      <c r="C746" s="366"/>
      <c r="D746" s="367"/>
      <c r="E746" s="830">
        <v>9838.0597761999998</v>
      </c>
      <c r="F746" s="817">
        <f t="shared" si="161"/>
        <v>44271.268992899997</v>
      </c>
      <c r="G746" s="818">
        <f t="shared" si="162"/>
        <v>54109</v>
      </c>
      <c r="H746" s="406"/>
      <c r="I746" s="406"/>
      <c r="J746" s="406"/>
      <c r="K746" s="406"/>
      <c r="L746" s="406"/>
      <c r="M746" s="406"/>
      <c r="N746" s="406"/>
      <c r="O746" s="406"/>
      <c r="P746" s="406"/>
      <c r="Q746" s="406"/>
      <c r="R746" s="406"/>
      <c r="S746" s="406"/>
      <c r="T746" s="406"/>
      <c r="U746" s="406"/>
      <c r="V746" s="406"/>
      <c r="W746" s="351"/>
      <c r="X746" s="351"/>
      <c r="Y746" s="351"/>
      <c r="Z746" s="351"/>
      <c r="AA746" s="351"/>
      <c r="AB746" s="351"/>
      <c r="AC746" s="351"/>
      <c r="AD746" s="351"/>
      <c r="AE746" s="351"/>
      <c r="AF746" s="351"/>
      <c r="AG746" s="351"/>
      <c r="AH746" s="351"/>
      <c r="AI746" s="351"/>
      <c r="AJ746" s="351"/>
      <c r="AK746" s="351"/>
    </row>
    <row r="747" spans="1:37" customFormat="1" x14ac:dyDescent="0.3">
      <c r="A747" s="784" t="s">
        <v>843</v>
      </c>
      <c r="B747" s="305" t="s">
        <v>7</v>
      </c>
      <c r="C747" s="366"/>
      <c r="D747" s="367"/>
      <c r="E747" s="830">
        <v>9838.0597761999998</v>
      </c>
      <c r="F747" s="817">
        <f t="shared" si="161"/>
        <v>44271.268992899997</v>
      </c>
      <c r="G747" s="818">
        <f t="shared" si="162"/>
        <v>54109</v>
      </c>
      <c r="H747" s="406"/>
      <c r="I747" s="406"/>
      <c r="J747" s="406"/>
      <c r="K747" s="406"/>
      <c r="L747" s="406"/>
      <c r="M747" s="406"/>
      <c r="N747" s="406"/>
      <c r="O747" s="406"/>
      <c r="P747" s="406"/>
      <c r="Q747" s="406"/>
      <c r="R747" s="406"/>
      <c r="S747" s="406"/>
      <c r="T747" s="406"/>
      <c r="U747" s="406"/>
      <c r="V747" s="406"/>
      <c r="W747" s="351"/>
      <c r="X747" s="351"/>
      <c r="Y747" s="351"/>
      <c r="Z747" s="351"/>
      <c r="AA747" s="351"/>
      <c r="AB747" s="351"/>
      <c r="AC747" s="351"/>
      <c r="AD747" s="351"/>
      <c r="AE747" s="351"/>
      <c r="AF747" s="351"/>
      <c r="AG747" s="351"/>
      <c r="AH747" s="351"/>
      <c r="AI747" s="351"/>
      <c r="AJ747" s="351"/>
      <c r="AK747" s="351"/>
    </row>
    <row r="748" spans="1:37" customFormat="1" x14ac:dyDescent="0.3">
      <c r="A748" s="784" t="s">
        <v>844</v>
      </c>
      <c r="B748" s="305" t="s">
        <v>7</v>
      </c>
      <c r="C748" s="366"/>
      <c r="D748" s="367"/>
      <c r="E748" s="830">
        <v>11184.32058768</v>
      </c>
      <c r="F748" s="817">
        <f t="shared" si="161"/>
        <v>50329.442644560004</v>
      </c>
      <c r="G748" s="818">
        <f t="shared" si="162"/>
        <v>61514</v>
      </c>
      <c r="H748" s="406"/>
      <c r="I748" s="406"/>
      <c r="J748" s="406"/>
      <c r="K748" s="406"/>
      <c r="L748" s="406"/>
      <c r="M748" s="406"/>
      <c r="N748" s="406"/>
      <c r="O748" s="406"/>
      <c r="P748" s="406"/>
      <c r="Q748" s="406"/>
      <c r="R748" s="406"/>
      <c r="S748" s="406"/>
      <c r="T748" s="406"/>
      <c r="U748" s="406"/>
      <c r="V748" s="406"/>
      <c r="W748" s="351"/>
      <c r="X748" s="351"/>
      <c r="Y748" s="351"/>
      <c r="Z748" s="351"/>
      <c r="AA748" s="351"/>
      <c r="AB748" s="351"/>
      <c r="AC748" s="351"/>
      <c r="AD748" s="351"/>
      <c r="AE748" s="351"/>
      <c r="AF748" s="351"/>
      <c r="AG748" s="351"/>
      <c r="AH748" s="351"/>
      <c r="AI748" s="351"/>
      <c r="AJ748" s="351"/>
      <c r="AK748" s="351"/>
    </row>
    <row r="749" spans="1:37" customFormat="1" x14ac:dyDescent="0.3">
      <c r="A749" s="784"/>
      <c r="B749" s="305"/>
      <c r="C749" s="366"/>
      <c r="D749" s="367"/>
      <c r="E749" s="830"/>
      <c r="F749" s="817"/>
      <c r="G749" s="818"/>
      <c r="H749" s="406"/>
      <c r="I749" s="406"/>
      <c r="J749" s="406"/>
      <c r="K749" s="406"/>
      <c r="L749" s="406"/>
      <c r="M749" s="406"/>
      <c r="N749" s="406"/>
      <c r="O749" s="406"/>
      <c r="P749" s="406"/>
      <c r="Q749" s="406"/>
      <c r="R749" s="406"/>
      <c r="S749" s="406"/>
      <c r="T749" s="406"/>
      <c r="U749" s="406"/>
      <c r="V749" s="406"/>
      <c r="W749" s="351"/>
      <c r="X749" s="351"/>
      <c r="Y749" s="351"/>
      <c r="Z749" s="351"/>
      <c r="AA749" s="351"/>
      <c r="AB749" s="351"/>
      <c r="AC749" s="351"/>
      <c r="AD749" s="351"/>
      <c r="AE749" s="351"/>
      <c r="AF749" s="351"/>
      <c r="AG749" s="351"/>
      <c r="AH749" s="351"/>
      <c r="AI749" s="351"/>
      <c r="AJ749" s="351"/>
      <c r="AK749" s="351"/>
    </row>
    <row r="750" spans="1:37" customFormat="1" x14ac:dyDescent="0.3">
      <c r="A750" s="783" t="s">
        <v>846</v>
      </c>
      <c r="B750" s="305"/>
      <c r="C750" s="366"/>
      <c r="D750" s="367"/>
      <c r="E750" s="830"/>
      <c r="F750" s="817"/>
      <c r="G750" s="818"/>
      <c r="H750" s="406"/>
      <c r="I750" s="406"/>
      <c r="J750" s="406"/>
      <c r="K750" s="406"/>
      <c r="L750" s="406"/>
      <c r="M750" s="406"/>
      <c r="N750" s="406"/>
      <c r="O750" s="406"/>
      <c r="P750" s="406"/>
      <c r="Q750" s="406"/>
      <c r="R750" s="406"/>
      <c r="S750" s="406"/>
      <c r="T750" s="406"/>
      <c r="U750" s="406"/>
      <c r="V750" s="406"/>
      <c r="W750" s="351"/>
      <c r="X750" s="351"/>
      <c r="Y750" s="351"/>
      <c r="Z750" s="351"/>
      <c r="AA750" s="351"/>
      <c r="AB750" s="351"/>
      <c r="AC750" s="351"/>
      <c r="AD750" s="351"/>
      <c r="AE750" s="351"/>
      <c r="AF750" s="351"/>
      <c r="AG750" s="351"/>
      <c r="AH750" s="351"/>
      <c r="AI750" s="351"/>
      <c r="AJ750" s="351"/>
      <c r="AK750" s="351"/>
    </row>
    <row r="751" spans="1:37" customFormat="1" x14ac:dyDescent="0.3">
      <c r="A751" s="784" t="s">
        <v>804</v>
      </c>
      <c r="B751" s="305" t="s">
        <v>7</v>
      </c>
      <c r="C751" s="366"/>
      <c r="D751" s="367"/>
      <c r="E751" s="830">
        <v>11184.32058768</v>
      </c>
      <c r="F751" s="817">
        <f t="shared" ref="F751:F754" si="163">E751*4.5</f>
        <v>50329.442644560004</v>
      </c>
      <c r="G751" s="818">
        <f t="shared" ref="G751:G754" si="164">ROUND(E751+F751,0)</f>
        <v>61514</v>
      </c>
      <c r="H751" s="406"/>
      <c r="I751" s="406"/>
      <c r="J751" s="406"/>
      <c r="K751" s="406"/>
      <c r="L751" s="406"/>
      <c r="M751" s="406"/>
      <c r="N751" s="406"/>
      <c r="O751" s="406"/>
      <c r="P751" s="406"/>
      <c r="Q751" s="406"/>
      <c r="R751" s="406"/>
      <c r="S751" s="406"/>
      <c r="T751" s="406"/>
      <c r="U751" s="406"/>
      <c r="V751" s="406"/>
      <c r="W751" s="351"/>
      <c r="X751" s="351"/>
      <c r="Y751" s="351"/>
      <c r="Z751" s="351"/>
      <c r="AA751" s="351"/>
      <c r="AB751" s="351"/>
      <c r="AC751" s="351"/>
      <c r="AD751" s="351"/>
      <c r="AE751" s="351"/>
      <c r="AF751" s="351"/>
      <c r="AG751" s="351"/>
      <c r="AH751" s="351"/>
      <c r="AI751" s="351"/>
      <c r="AJ751" s="351"/>
      <c r="AK751" s="351"/>
    </row>
    <row r="752" spans="1:37" customFormat="1" x14ac:dyDescent="0.3">
      <c r="A752" s="784" t="s">
        <v>842</v>
      </c>
      <c r="B752" s="305" t="s">
        <v>7</v>
      </c>
      <c r="C752" s="366"/>
      <c r="D752" s="367"/>
      <c r="E752" s="830">
        <v>9838.0597761999998</v>
      </c>
      <c r="F752" s="817">
        <f t="shared" si="163"/>
        <v>44271.268992899997</v>
      </c>
      <c r="G752" s="818">
        <f t="shared" si="164"/>
        <v>54109</v>
      </c>
      <c r="H752" s="406"/>
      <c r="I752" s="406"/>
      <c r="J752" s="406"/>
      <c r="K752" s="406"/>
      <c r="L752" s="406"/>
      <c r="M752" s="406"/>
      <c r="N752" s="406"/>
      <c r="O752" s="406"/>
      <c r="P752" s="406"/>
      <c r="Q752" s="406"/>
      <c r="R752" s="406"/>
      <c r="S752" s="406"/>
      <c r="T752" s="406"/>
      <c r="U752" s="406"/>
      <c r="V752" s="406"/>
      <c r="W752" s="351"/>
      <c r="X752" s="351"/>
      <c r="Y752" s="351"/>
      <c r="Z752" s="351"/>
      <c r="AA752" s="351"/>
      <c r="AB752" s="351"/>
      <c r="AC752" s="351"/>
      <c r="AD752" s="351"/>
      <c r="AE752" s="351"/>
      <c r="AF752" s="351"/>
      <c r="AG752" s="351"/>
      <c r="AH752" s="351"/>
      <c r="AI752" s="351"/>
      <c r="AJ752" s="351"/>
      <c r="AK752" s="351"/>
    </row>
    <row r="753" spans="1:37" customFormat="1" x14ac:dyDescent="0.3">
      <c r="A753" s="784" t="s">
        <v>843</v>
      </c>
      <c r="B753" s="305" t="s">
        <v>7</v>
      </c>
      <c r="C753" s="366"/>
      <c r="D753" s="367"/>
      <c r="E753" s="830">
        <v>9838.0597761999998</v>
      </c>
      <c r="F753" s="817">
        <f t="shared" si="163"/>
        <v>44271.268992899997</v>
      </c>
      <c r="G753" s="818">
        <f t="shared" si="164"/>
        <v>54109</v>
      </c>
      <c r="H753" s="406"/>
      <c r="I753" s="406"/>
      <c r="J753" s="406"/>
      <c r="K753" s="406"/>
      <c r="L753" s="406"/>
      <c r="M753" s="406"/>
      <c r="N753" s="406"/>
      <c r="O753" s="406"/>
      <c r="P753" s="406"/>
      <c r="Q753" s="406"/>
      <c r="R753" s="406"/>
      <c r="S753" s="406"/>
      <c r="T753" s="406"/>
      <c r="U753" s="406"/>
      <c r="V753" s="406"/>
      <c r="W753" s="351"/>
      <c r="X753" s="351"/>
      <c r="Y753" s="351"/>
      <c r="Z753" s="351"/>
      <c r="AA753" s="351"/>
      <c r="AB753" s="351"/>
      <c r="AC753" s="351"/>
      <c r="AD753" s="351"/>
      <c r="AE753" s="351"/>
      <c r="AF753" s="351"/>
      <c r="AG753" s="351"/>
      <c r="AH753" s="351"/>
      <c r="AI753" s="351"/>
      <c r="AJ753" s="351"/>
      <c r="AK753" s="351"/>
    </row>
    <row r="754" spans="1:37" customFormat="1" x14ac:dyDescent="0.3">
      <c r="A754" s="784" t="s">
        <v>844</v>
      </c>
      <c r="B754" s="305" t="s">
        <v>7</v>
      </c>
      <c r="C754" s="366"/>
      <c r="D754" s="367"/>
      <c r="E754" s="830">
        <v>11184.32058768</v>
      </c>
      <c r="F754" s="817">
        <f t="shared" si="163"/>
        <v>50329.442644560004</v>
      </c>
      <c r="G754" s="818">
        <f t="shared" si="164"/>
        <v>61514</v>
      </c>
      <c r="H754" s="406"/>
      <c r="I754" s="406"/>
      <c r="J754" s="406"/>
      <c r="K754" s="406"/>
      <c r="L754" s="406"/>
      <c r="M754" s="406"/>
      <c r="N754" s="406"/>
      <c r="O754" s="406"/>
      <c r="P754" s="406"/>
      <c r="Q754" s="406"/>
      <c r="R754" s="406"/>
      <c r="S754" s="406"/>
      <c r="T754" s="406"/>
      <c r="U754" s="406"/>
      <c r="V754" s="406"/>
      <c r="W754" s="351"/>
      <c r="X754" s="351"/>
      <c r="Y754" s="351"/>
      <c r="Z754" s="351"/>
      <c r="AA754" s="351"/>
      <c r="AB754" s="351"/>
      <c r="AC754" s="351"/>
      <c r="AD754" s="351"/>
      <c r="AE754" s="351"/>
      <c r="AF754" s="351"/>
      <c r="AG754" s="351"/>
      <c r="AH754" s="351"/>
      <c r="AI754" s="351"/>
      <c r="AJ754" s="351"/>
      <c r="AK754" s="351"/>
    </row>
    <row r="755" spans="1:37" customFormat="1" x14ac:dyDescent="0.3">
      <c r="A755" s="784"/>
      <c r="B755" s="305"/>
      <c r="C755" s="366"/>
      <c r="D755" s="367"/>
      <c r="E755" s="816"/>
      <c r="F755" s="817"/>
      <c r="G755" s="818"/>
      <c r="H755" s="406"/>
      <c r="I755" s="406"/>
      <c r="J755" s="406"/>
      <c r="K755" s="406"/>
      <c r="L755" s="406"/>
      <c r="M755" s="406"/>
      <c r="N755" s="406"/>
      <c r="O755" s="406"/>
      <c r="P755" s="406"/>
      <c r="Q755" s="406"/>
      <c r="R755" s="406"/>
      <c r="S755" s="406"/>
      <c r="T755" s="406"/>
      <c r="U755" s="406"/>
      <c r="V755" s="406"/>
      <c r="W755" s="351"/>
      <c r="X755" s="351"/>
      <c r="Y755" s="351"/>
      <c r="Z755" s="351"/>
      <c r="AA755" s="351"/>
      <c r="AB755" s="351"/>
      <c r="AC755" s="351"/>
      <c r="AD755" s="351"/>
      <c r="AE755" s="351"/>
      <c r="AF755" s="351"/>
      <c r="AG755" s="351"/>
      <c r="AH755" s="351"/>
      <c r="AI755" s="351"/>
      <c r="AJ755" s="351"/>
      <c r="AK755" s="351"/>
    </row>
    <row r="756" spans="1:37" customFormat="1" x14ac:dyDescent="0.3">
      <c r="A756" s="778"/>
      <c r="B756" s="305"/>
      <c r="C756" s="366"/>
      <c r="D756" s="367"/>
      <c r="E756" s="817"/>
      <c r="F756" s="817"/>
      <c r="G756" s="818"/>
      <c r="H756" s="406"/>
      <c r="I756" s="406"/>
      <c r="J756" s="406"/>
      <c r="K756" s="406"/>
      <c r="L756" s="406"/>
      <c r="M756" s="406"/>
      <c r="N756" s="406"/>
      <c r="O756" s="406"/>
      <c r="P756" s="406"/>
      <c r="Q756" s="406"/>
      <c r="R756" s="406"/>
      <c r="S756" s="406"/>
      <c r="T756" s="406"/>
      <c r="U756" s="406"/>
      <c r="V756" s="406"/>
      <c r="W756" s="351"/>
      <c r="X756" s="351"/>
      <c r="Y756" s="351"/>
      <c r="Z756" s="351"/>
      <c r="AA756" s="351"/>
      <c r="AB756" s="351"/>
      <c r="AC756" s="351"/>
      <c r="AD756" s="351"/>
      <c r="AE756" s="351"/>
      <c r="AF756" s="351"/>
      <c r="AG756" s="351"/>
      <c r="AH756" s="351"/>
      <c r="AI756" s="351"/>
      <c r="AJ756" s="351"/>
      <c r="AK756" s="351"/>
    </row>
    <row r="757" spans="1:37" customFormat="1" x14ac:dyDescent="0.3">
      <c r="A757" s="807" t="s">
        <v>1471</v>
      </c>
      <c r="B757" s="305"/>
      <c r="C757" s="366"/>
      <c r="D757" s="367"/>
      <c r="E757" s="816"/>
      <c r="F757" s="817"/>
      <c r="G757" s="818"/>
      <c r="H757" s="406"/>
      <c r="I757" s="406"/>
      <c r="J757" s="406"/>
      <c r="K757" s="406"/>
      <c r="L757" s="406"/>
      <c r="M757" s="406"/>
      <c r="N757" s="406"/>
      <c r="O757" s="406"/>
      <c r="P757" s="406"/>
      <c r="Q757" s="406"/>
      <c r="R757" s="406"/>
      <c r="S757" s="406"/>
      <c r="T757" s="406"/>
      <c r="U757" s="406"/>
      <c r="V757" s="406"/>
      <c r="W757" s="351"/>
      <c r="X757" s="351"/>
      <c r="Y757" s="351"/>
      <c r="Z757" s="351"/>
      <c r="AA757" s="351"/>
      <c r="AB757" s="351"/>
      <c r="AC757" s="351"/>
      <c r="AD757" s="351"/>
      <c r="AE757" s="351"/>
      <c r="AF757" s="351"/>
      <c r="AG757" s="351"/>
      <c r="AH757" s="351"/>
      <c r="AI757" s="351"/>
      <c r="AJ757" s="351"/>
      <c r="AK757" s="351"/>
    </row>
    <row r="758" spans="1:37" customFormat="1" x14ac:dyDescent="0.3">
      <c r="A758" s="807"/>
      <c r="B758" s="403"/>
      <c r="C758" s="404"/>
      <c r="D758" s="405"/>
      <c r="E758" s="816"/>
      <c r="F758" s="817"/>
      <c r="G758" s="818"/>
      <c r="H758" s="406"/>
      <c r="I758" s="406"/>
      <c r="J758" s="406"/>
      <c r="K758" s="406"/>
      <c r="L758" s="406"/>
      <c r="M758" s="406"/>
      <c r="N758" s="406"/>
      <c r="O758" s="406"/>
      <c r="P758" s="406"/>
      <c r="Q758" s="406"/>
      <c r="R758" s="406"/>
      <c r="S758" s="406"/>
      <c r="T758" s="406"/>
      <c r="U758" s="406"/>
      <c r="V758" s="406"/>
      <c r="W758" s="351"/>
      <c r="X758" s="351"/>
      <c r="Y758" s="351"/>
      <c r="Z758" s="351"/>
      <c r="AA758" s="351"/>
      <c r="AB758" s="351"/>
      <c r="AC758" s="351"/>
      <c r="AD758" s="351"/>
      <c r="AE758" s="351"/>
      <c r="AF758" s="351"/>
      <c r="AG758" s="351"/>
      <c r="AH758" s="351"/>
      <c r="AI758" s="351"/>
      <c r="AJ758" s="351"/>
      <c r="AK758" s="351"/>
    </row>
    <row r="759" spans="1:37" customFormat="1" x14ac:dyDescent="0.3">
      <c r="A759" s="604" t="s">
        <v>1400</v>
      </c>
      <c r="B759" s="305"/>
      <c r="C759" s="366"/>
      <c r="D759" s="367"/>
      <c r="E759" s="816">
        <v>2382.656006016</v>
      </c>
      <c r="F759" s="817">
        <f>E759*4.5</f>
        <v>10721.952027072</v>
      </c>
      <c r="G759" s="818">
        <f t="shared" ref="G759" si="165">ROUND(E759+F759,0)</f>
        <v>13105</v>
      </c>
      <c r="H759" s="406"/>
      <c r="I759" s="406"/>
      <c r="J759" s="406"/>
      <c r="K759" s="406"/>
      <c r="L759" s="406"/>
      <c r="M759" s="406"/>
      <c r="N759" s="406"/>
      <c r="O759" s="406"/>
      <c r="P759" s="406"/>
      <c r="Q759" s="406"/>
      <c r="R759" s="406"/>
      <c r="S759" s="406"/>
      <c r="T759" s="406"/>
      <c r="U759" s="406"/>
      <c r="V759" s="406"/>
      <c r="W759" s="351"/>
      <c r="X759" s="351"/>
      <c r="Y759" s="351"/>
      <c r="Z759" s="351"/>
      <c r="AA759" s="351"/>
      <c r="AB759" s="351"/>
      <c r="AC759" s="351"/>
      <c r="AD759" s="351"/>
      <c r="AE759" s="351"/>
      <c r="AF759" s="351"/>
      <c r="AG759" s="351"/>
      <c r="AH759" s="351"/>
      <c r="AI759" s="351"/>
      <c r="AJ759" s="351"/>
      <c r="AK759" s="351"/>
    </row>
    <row r="760" spans="1:37" customFormat="1" x14ac:dyDescent="0.3">
      <c r="A760" s="604"/>
      <c r="B760" s="305"/>
      <c r="C760" s="366"/>
      <c r="D760" s="367"/>
      <c r="E760" s="816"/>
      <c r="F760" s="817"/>
      <c r="G760" s="818"/>
      <c r="H760" s="406"/>
      <c r="I760" s="406"/>
      <c r="J760" s="406"/>
      <c r="K760" s="406"/>
      <c r="L760" s="406"/>
      <c r="M760" s="406"/>
      <c r="N760" s="406"/>
      <c r="O760" s="406"/>
      <c r="P760" s="406"/>
      <c r="Q760" s="406"/>
      <c r="R760" s="406"/>
      <c r="S760" s="406"/>
      <c r="T760" s="406"/>
      <c r="U760" s="406"/>
      <c r="V760" s="406"/>
      <c r="W760" s="351"/>
      <c r="X760" s="351"/>
      <c r="Y760" s="351"/>
      <c r="Z760" s="351"/>
      <c r="AA760" s="351"/>
      <c r="AB760" s="351"/>
      <c r="AC760" s="351"/>
      <c r="AD760" s="351"/>
      <c r="AE760" s="351"/>
      <c r="AF760" s="351"/>
      <c r="AG760" s="351"/>
      <c r="AH760" s="351"/>
      <c r="AI760" s="351"/>
      <c r="AJ760" s="351"/>
      <c r="AK760" s="351"/>
    </row>
    <row r="761" spans="1:37" customFormat="1" x14ac:dyDescent="0.3">
      <c r="A761" s="603" t="s">
        <v>1458</v>
      </c>
      <c r="B761" s="33"/>
      <c r="C761" s="366"/>
      <c r="D761" s="367"/>
      <c r="E761" s="816"/>
      <c r="F761" s="817"/>
      <c r="G761" s="818"/>
      <c r="H761" s="406"/>
      <c r="I761" s="406"/>
      <c r="J761" s="406"/>
      <c r="K761" s="406"/>
      <c r="L761" s="406"/>
      <c r="M761" s="406"/>
      <c r="N761" s="406"/>
      <c r="O761" s="406"/>
      <c r="P761" s="406"/>
      <c r="Q761" s="406"/>
      <c r="R761" s="406"/>
      <c r="S761" s="406"/>
      <c r="T761" s="406"/>
      <c r="U761" s="406"/>
      <c r="V761" s="406"/>
      <c r="W761" s="351"/>
      <c r="X761" s="351"/>
      <c r="Y761" s="351"/>
      <c r="Z761" s="351"/>
      <c r="AA761" s="351"/>
      <c r="AB761" s="351"/>
      <c r="AC761" s="351"/>
      <c r="AD761" s="351"/>
      <c r="AE761" s="351"/>
      <c r="AF761" s="351"/>
      <c r="AG761" s="351"/>
      <c r="AH761" s="351"/>
      <c r="AI761" s="351"/>
      <c r="AJ761" s="351"/>
      <c r="AK761" s="351"/>
    </row>
    <row r="762" spans="1:37" customFormat="1" x14ac:dyDescent="0.3">
      <c r="A762" s="604" t="s">
        <v>496</v>
      </c>
      <c r="B762" s="305" t="s">
        <v>1009</v>
      </c>
      <c r="C762" s="366"/>
      <c r="D762" s="367"/>
      <c r="E762" s="816">
        <v>513.13915199999997</v>
      </c>
      <c r="F762" s="817">
        <f t="shared" ref="F762:F767" si="166">E762*4.5</f>
        <v>2309.1261839999997</v>
      </c>
      <c r="G762" s="818">
        <f t="shared" ref="G762:G767" si="167">ROUND(E762+F762,0)</f>
        <v>2822</v>
      </c>
      <c r="H762" s="406"/>
      <c r="I762" s="406"/>
      <c r="J762" s="406"/>
      <c r="K762" s="406"/>
      <c r="L762" s="406"/>
      <c r="M762" s="406"/>
      <c r="N762" s="406"/>
      <c r="O762" s="406"/>
      <c r="P762" s="406"/>
      <c r="Q762" s="406"/>
      <c r="R762" s="406"/>
      <c r="S762" s="406"/>
      <c r="T762" s="406"/>
      <c r="U762" s="406"/>
      <c r="V762" s="406"/>
      <c r="W762" s="351"/>
      <c r="X762" s="351"/>
      <c r="Y762" s="351"/>
      <c r="Z762" s="351"/>
      <c r="AA762" s="351"/>
      <c r="AB762" s="351"/>
      <c r="AC762" s="351"/>
      <c r="AD762" s="351"/>
      <c r="AE762" s="351"/>
      <c r="AF762" s="351"/>
      <c r="AG762" s="351"/>
      <c r="AH762" s="351"/>
      <c r="AI762" s="351"/>
      <c r="AJ762" s="351"/>
      <c r="AK762" s="351"/>
    </row>
    <row r="763" spans="1:37" customFormat="1" x14ac:dyDescent="0.3">
      <c r="A763" s="604" t="s">
        <v>497</v>
      </c>
      <c r="B763" s="305" t="s">
        <v>1009</v>
      </c>
      <c r="C763" s="366"/>
      <c r="D763" s="367"/>
      <c r="E763" s="816">
        <v>603.69312000000002</v>
      </c>
      <c r="F763" s="817">
        <f t="shared" si="166"/>
        <v>2716.61904</v>
      </c>
      <c r="G763" s="818">
        <f t="shared" si="167"/>
        <v>3320</v>
      </c>
      <c r="H763" s="406"/>
      <c r="I763" s="406"/>
      <c r="J763" s="406"/>
      <c r="K763" s="406"/>
      <c r="L763" s="406"/>
      <c r="M763" s="406"/>
      <c r="N763" s="406"/>
      <c r="O763" s="406"/>
      <c r="P763" s="406"/>
      <c r="Q763" s="406"/>
      <c r="R763" s="406"/>
      <c r="S763" s="406"/>
      <c r="T763" s="406"/>
      <c r="U763" s="406"/>
      <c r="V763" s="406"/>
      <c r="W763" s="351"/>
      <c r="X763" s="351"/>
      <c r="Y763" s="351"/>
      <c r="Z763" s="351"/>
      <c r="AA763" s="351"/>
      <c r="AB763" s="351"/>
      <c r="AC763" s="351"/>
      <c r="AD763" s="351"/>
      <c r="AE763" s="351"/>
      <c r="AF763" s="351"/>
      <c r="AG763" s="351"/>
      <c r="AH763" s="351"/>
      <c r="AI763" s="351"/>
      <c r="AJ763" s="351"/>
      <c r="AK763" s="351"/>
    </row>
    <row r="764" spans="1:37" customFormat="1" x14ac:dyDescent="0.3">
      <c r="A764" s="604" t="s">
        <v>498</v>
      </c>
      <c r="B764" s="305" t="s">
        <v>1009</v>
      </c>
      <c r="C764" s="366"/>
      <c r="D764" s="367"/>
      <c r="E764" s="816">
        <v>301.84656000000001</v>
      </c>
      <c r="F764" s="817">
        <f t="shared" si="166"/>
        <v>1358.30952</v>
      </c>
      <c r="G764" s="818">
        <f t="shared" si="167"/>
        <v>1660</v>
      </c>
      <c r="H764" s="406"/>
      <c r="I764" s="406"/>
      <c r="J764" s="406"/>
      <c r="K764" s="406"/>
      <c r="L764" s="406"/>
      <c r="M764" s="406"/>
      <c r="N764" s="406"/>
      <c r="O764" s="406"/>
      <c r="P764" s="406"/>
      <c r="Q764" s="406"/>
      <c r="R764" s="406"/>
      <c r="S764" s="406"/>
      <c r="T764" s="406"/>
      <c r="U764" s="406"/>
      <c r="V764" s="406"/>
      <c r="W764" s="351"/>
      <c r="X764" s="351"/>
      <c r="Y764" s="351"/>
      <c r="Z764" s="351"/>
      <c r="AA764" s="351"/>
      <c r="AB764" s="351"/>
      <c r="AC764" s="351"/>
      <c r="AD764" s="351"/>
      <c r="AE764" s="351"/>
      <c r="AF764" s="351"/>
      <c r="AG764" s="351"/>
      <c r="AH764" s="351"/>
      <c r="AI764" s="351"/>
      <c r="AJ764" s="351"/>
      <c r="AK764" s="351"/>
    </row>
    <row r="765" spans="1:37" customFormat="1" x14ac:dyDescent="0.3">
      <c r="A765" s="604" t="s">
        <v>499</v>
      </c>
      <c r="B765" s="305" t="s">
        <v>1009</v>
      </c>
      <c r="C765" s="366"/>
      <c r="D765" s="367"/>
      <c r="E765" s="816">
        <v>181.107936</v>
      </c>
      <c r="F765" s="817">
        <f t="shared" si="166"/>
        <v>814.98571199999992</v>
      </c>
      <c r="G765" s="818">
        <f t="shared" si="167"/>
        <v>996</v>
      </c>
      <c r="H765" s="406"/>
      <c r="I765" s="406"/>
      <c r="J765" s="406"/>
      <c r="K765" s="406"/>
      <c r="L765" s="406"/>
      <c r="M765" s="406"/>
      <c r="N765" s="406"/>
      <c r="O765" s="406"/>
      <c r="P765" s="406"/>
      <c r="Q765" s="406"/>
      <c r="R765" s="406"/>
      <c r="S765" s="406"/>
      <c r="T765" s="406"/>
      <c r="U765" s="406"/>
      <c r="V765" s="406"/>
      <c r="W765" s="351"/>
      <c r="X765" s="351"/>
      <c r="Y765" s="351"/>
      <c r="Z765" s="351"/>
      <c r="AA765" s="351"/>
      <c r="AB765" s="351"/>
      <c r="AC765" s="351"/>
      <c r="AD765" s="351"/>
      <c r="AE765" s="351"/>
      <c r="AF765" s="351"/>
      <c r="AG765" s="351"/>
      <c r="AH765" s="351"/>
      <c r="AI765" s="351"/>
      <c r="AJ765" s="351"/>
      <c r="AK765" s="351"/>
    </row>
    <row r="766" spans="1:37" customFormat="1" x14ac:dyDescent="0.3">
      <c r="A766" s="604" t="s">
        <v>500</v>
      </c>
      <c r="B766" s="305" t="s">
        <v>1009</v>
      </c>
      <c r="C766" s="366"/>
      <c r="D766" s="367"/>
      <c r="E766" s="816">
        <v>211.29259200000001</v>
      </c>
      <c r="F766" s="817">
        <f t="shared" si="166"/>
        <v>950.81666400000006</v>
      </c>
      <c r="G766" s="818">
        <f t="shared" si="167"/>
        <v>1162</v>
      </c>
      <c r="H766" s="406"/>
      <c r="I766" s="406"/>
      <c r="J766" s="406"/>
      <c r="K766" s="406"/>
      <c r="L766" s="406"/>
      <c r="M766" s="406"/>
      <c r="N766" s="406"/>
      <c r="O766" s="406"/>
      <c r="P766" s="406"/>
      <c r="Q766" s="406"/>
      <c r="R766" s="406"/>
      <c r="S766" s="406"/>
      <c r="T766" s="406"/>
      <c r="U766" s="406"/>
      <c r="V766" s="406"/>
      <c r="W766" s="351"/>
      <c r="X766" s="351"/>
      <c r="Y766" s="351"/>
      <c r="Z766" s="351"/>
      <c r="AA766" s="351"/>
      <c r="AB766" s="351"/>
      <c r="AC766" s="351"/>
      <c r="AD766" s="351"/>
      <c r="AE766" s="351"/>
      <c r="AF766" s="351"/>
      <c r="AG766" s="351"/>
      <c r="AH766" s="351"/>
      <c r="AI766" s="351"/>
      <c r="AJ766" s="351"/>
      <c r="AK766" s="351"/>
    </row>
    <row r="767" spans="1:37" customFormat="1" x14ac:dyDescent="0.3">
      <c r="A767" s="604" t="s">
        <v>501</v>
      </c>
      <c r="B767" s="305" t="s">
        <v>1009</v>
      </c>
      <c r="C767" s="366"/>
      <c r="D767" s="367"/>
      <c r="E767" s="816">
        <v>905.53968000000009</v>
      </c>
      <c r="F767" s="817">
        <f t="shared" si="166"/>
        <v>4074.9285600000003</v>
      </c>
      <c r="G767" s="818">
        <f t="shared" si="167"/>
        <v>4980</v>
      </c>
      <c r="H767" s="406"/>
      <c r="I767" s="406"/>
      <c r="J767" s="406"/>
      <c r="K767" s="406"/>
      <c r="L767" s="406"/>
      <c r="M767" s="406"/>
      <c r="N767" s="406"/>
      <c r="O767" s="406"/>
      <c r="P767" s="406"/>
      <c r="Q767" s="406"/>
      <c r="R767" s="406"/>
      <c r="S767" s="406"/>
      <c r="T767" s="406"/>
      <c r="U767" s="406"/>
      <c r="V767" s="406"/>
      <c r="W767" s="351"/>
      <c r="X767" s="351"/>
      <c r="Y767" s="351"/>
      <c r="Z767" s="351"/>
      <c r="AA767" s="351"/>
      <c r="AB767" s="351"/>
      <c r="AC767" s="351"/>
      <c r="AD767" s="351"/>
      <c r="AE767" s="351"/>
      <c r="AF767" s="351"/>
      <c r="AG767" s="351"/>
      <c r="AH767" s="351"/>
      <c r="AI767" s="351"/>
      <c r="AJ767" s="351"/>
      <c r="AK767" s="351"/>
    </row>
    <row r="768" spans="1:37" customFormat="1" x14ac:dyDescent="0.3">
      <c r="A768" s="604" t="s">
        <v>502</v>
      </c>
      <c r="B768" s="305"/>
      <c r="C768" s="366"/>
      <c r="D768" s="367"/>
      <c r="E768" s="816"/>
      <c r="F768" s="817"/>
      <c r="G768" s="818"/>
      <c r="H768" s="406"/>
      <c r="I768" s="406"/>
      <c r="J768" s="406"/>
      <c r="K768" s="406"/>
      <c r="L768" s="406"/>
      <c r="M768" s="406"/>
      <c r="N768" s="406"/>
      <c r="O768" s="406"/>
      <c r="P768" s="406"/>
      <c r="Q768" s="406"/>
      <c r="R768" s="406"/>
      <c r="S768" s="406"/>
      <c r="T768" s="406"/>
      <c r="U768" s="406"/>
      <c r="V768" s="406"/>
      <c r="W768" s="351"/>
      <c r="X768" s="351"/>
      <c r="Y768" s="351"/>
      <c r="Z768" s="351"/>
      <c r="AA768" s="351"/>
      <c r="AB768" s="351"/>
      <c r="AC768" s="351"/>
      <c r="AD768" s="351"/>
      <c r="AE768" s="351"/>
      <c r="AF768" s="351"/>
      <c r="AG768" s="351"/>
      <c r="AH768" s="351"/>
      <c r="AI768" s="351"/>
      <c r="AJ768" s="351"/>
      <c r="AK768" s="351"/>
    </row>
    <row r="769" spans="1:37" customFormat="1" x14ac:dyDescent="0.3">
      <c r="A769" s="604"/>
      <c r="B769" s="305"/>
      <c r="C769" s="366"/>
      <c r="D769" s="367"/>
      <c r="E769" s="816"/>
      <c r="F769" s="817"/>
      <c r="G769" s="818"/>
      <c r="H769" s="406"/>
      <c r="I769" s="406"/>
      <c r="J769" s="406"/>
      <c r="K769" s="406"/>
      <c r="L769" s="406"/>
      <c r="M769" s="406"/>
      <c r="N769" s="406"/>
      <c r="O769" s="406"/>
      <c r="P769" s="406"/>
      <c r="Q769" s="406"/>
      <c r="R769" s="406"/>
      <c r="S769" s="406"/>
      <c r="T769" s="406"/>
      <c r="U769" s="406"/>
      <c r="V769" s="406"/>
      <c r="W769" s="351"/>
      <c r="X769" s="351"/>
      <c r="Y769" s="351"/>
      <c r="Z769" s="351"/>
      <c r="AA769" s="351"/>
      <c r="AB769" s="351"/>
      <c r="AC769" s="351"/>
      <c r="AD769" s="351"/>
      <c r="AE769" s="351"/>
      <c r="AF769" s="351"/>
      <c r="AG769" s="351"/>
      <c r="AH769" s="351"/>
      <c r="AI769" s="351"/>
      <c r="AJ769" s="351"/>
      <c r="AK769" s="351"/>
    </row>
    <row r="770" spans="1:37" customFormat="1" x14ac:dyDescent="0.3">
      <c r="A770" s="605" t="s">
        <v>1549</v>
      </c>
      <c r="B770" s="305"/>
      <c r="C770" s="366"/>
      <c r="D770" s="367"/>
      <c r="E770" s="816"/>
      <c r="F770" s="817"/>
      <c r="G770" s="818"/>
      <c r="H770" s="406"/>
      <c r="I770" s="406"/>
      <c r="J770" s="406"/>
      <c r="K770" s="406"/>
      <c r="L770" s="406"/>
      <c r="M770" s="406"/>
      <c r="N770" s="406"/>
      <c r="O770" s="406"/>
      <c r="P770" s="406"/>
      <c r="Q770" s="406"/>
      <c r="R770" s="406"/>
      <c r="S770" s="406"/>
      <c r="T770" s="406"/>
      <c r="U770" s="406"/>
      <c r="V770" s="406"/>
      <c r="W770" s="351"/>
      <c r="X770" s="351"/>
      <c r="Y770" s="351"/>
      <c r="Z770" s="351"/>
      <c r="AA770" s="351"/>
      <c r="AB770" s="351"/>
      <c r="AC770" s="351"/>
      <c r="AD770" s="351"/>
      <c r="AE770" s="351"/>
      <c r="AF770" s="351"/>
      <c r="AG770" s="351"/>
      <c r="AH770" s="351"/>
      <c r="AI770" s="351"/>
      <c r="AJ770" s="351"/>
      <c r="AK770" s="351"/>
    </row>
    <row r="771" spans="1:37" customFormat="1" x14ac:dyDescent="0.3">
      <c r="A771" s="604" t="s">
        <v>503</v>
      </c>
      <c r="B771" s="305"/>
      <c r="C771" s="366"/>
      <c r="D771" s="367"/>
      <c r="E771" s="816">
        <v>603.69312000000002</v>
      </c>
      <c r="F771" s="817">
        <f t="shared" ref="F771:F772" si="168">E771*4.5</f>
        <v>2716.61904</v>
      </c>
      <c r="G771" s="818">
        <f t="shared" ref="G771:G772" si="169">ROUND(E771+F771,0)</f>
        <v>3320</v>
      </c>
      <c r="H771" s="406"/>
      <c r="I771" s="406"/>
      <c r="J771" s="406"/>
      <c r="K771" s="406"/>
      <c r="L771" s="406"/>
      <c r="M771" s="406"/>
      <c r="N771" s="406"/>
      <c r="O771" s="406"/>
      <c r="P771" s="406"/>
      <c r="Q771" s="406"/>
      <c r="R771" s="406"/>
      <c r="S771" s="406"/>
      <c r="T771" s="406"/>
      <c r="U771" s="406"/>
      <c r="V771" s="406"/>
      <c r="W771" s="351"/>
      <c r="X771" s="351"/>
      <c r="Y771" s="351"/>
      <c r="Z771" s="351"/>
      <c r="AA771" s="351"/>
      <c r="AB771" s="351"/>
      <c r="AC771" s="351"/>
      <c r="AD771" s="351"/>
      <c r="AE771" s="351"/>
      <c r="AF771" s="351"/>
      <c r="AG771" s="351"/>
      <c r="AH771" s="351"/>
      <c r="AI771" s="351"/>
      <c r="AJ771" s="351"/>
      <c r="AK771" s="351"/>
    </row>
    <row r="772" spans="1:37" customFormat="1" ht="16.2" thickBot="1" x14ac:dyDescent="0.35">
      <c r="A772" s="808" t="s">
        <v>504</v>
      </c>
      <c r="B772" s="809"/>
      <c r="C772" s="810"/>
      <c r="D772" s="811"/>
      <c r="E772" s="832">
        <v>301.84656000000001</v>
      </c>
      <c r="F772" s="817">
        <f t="shared" si="168"/>
        <v>1358.30952</v>
      </c>
      <c r="G772" s="818">
        <f t="shared" si="169"/>
        <v>1660</v>
      </c>
      <c r="H772" s="406"/>
      <c r="I772" s="406"/>
      <c r="J772" s="406"/>
      <c r="K772" s="406"/>
      <c r="L772" s="406"/>
      <c r="M772" s="406"/>
      <c r="N772" s="406"/>
      <c r="O772" s="406"/>
      <c r="P772" s="406"/>
      <c r="Q772" s="406"/>
      <c r="R772" s="406"/>
      <c r="S772" s="406"/>
      <c r="T772" s="406"/>
      <c r="U772" s="406"/>
      <c r="V772" s="406"/>
      <c r="W772" s="351"/>
      <c r="X772" s="351"/>
      <c r="Y772" s="351"/>
      <c r="Z772" s="351"/>
      <c r="AA772" s="351"/>
      <c r="AB772" s="351"/>
      <c r="AC772" s="351"/>
      <c r="AD772" s="351"/>
      <c r="AE772" s="351"/>
      <c r="AF772" s="351"/>
      <c r="AG772" s="351"/>
      <c r="AH772" s="351"/>
      <c r="AI772" s="351"/>
      <c r="AJ772" s="351"/>
      <c r="AK772" s="351"/>
    </row>
    <row r="773" spans="1:37" customFormat="1" ht="14.4" x14ac:dyDescent="0.3">
      <c r="A773" s="2"/>
      <c r="B773" s="175"/>
      <c r="C773" s="175"/>
      <c r="D773" s="175"/>
      <c r="E773" s="833"/>
      <c r="F773" s="834"/>
      <c r="G773" s="834"/>
      <c r="H773" s="406"/>
      <c r="I773" s="406"/>
      <c r="J773" s="406"/>
      <c r="K773" s="406"/>
      <c r="L773" s="406"/>
      <c r="M773" s="406"/>
      <c r="N773" s="406"/>
      <c r="O773" s="406"/>
      <c r="P773" s="406"/>
      <c r="Q773" s="406"/>
      <c r="R773" s="406"/>
      <c r="S773" s="406"/>
      <c r="T773" s="406"/>
      <c r="U773" s="406"/>
      <c r="V773" s="406"/>
      <c r="W773" s="351"/>
      <c r="X773" s="351"/>
      <c r="Y773" s="351"/>
      <c r="Z773" s="351"/>
      <c r="AA773" s="351"/>
      <c r="AB773" s="351"/>
      <c r="AC773" s="351"/>
      <c r="AD773" s="351"/>
      <c r="AE773" s="351"/>
      <c r="AF773" s="351"/>
      <c r="AG773" s="351"/>
      <c r="AH773" s="351"/>
      <c r="AI773" s="351"/>
      <c r="AJ773" s="351"/>
      <c r="AK773" s="351"/>
    </row>
    <row r="774" spans="1:37" customFormat="1" ht="14.4" x14ac:dyDescent="0.3">
      <c r="A774" s="2"/>
      <c r="B774" s="175"/>
      <c r="C774" s="175"/>
      <c r="D774" s="175"/>
      <c r="E774" s="833"/>
      <c r="F774" s="834"/>
      <c r="G774" s="834"/>
      <c r="H774" s="406"/>
      <c r="I774" s="406"/>
      <c r="J774" s="406"/>
      <c r="K774" s="406"/>
      <c r="L774" s="406"/>
      <c r="M774" s="406"/>
      <c r="N774" s="406"/>
      <c r="O774" s="406"/>
      <c r="P774" s="406"/>
      <c r="Q774" s="406"/>
      <c r="R774" s="406"/>
      <c r="S774" s="406"/>
      <c r="T774" s="406"/>
      <c r="U774" s="406"/>
      <c r="V774" s="406"/>
      <c r="W774" s="351"/>
      <c r="X774" s="351"/>
      <c r="Y774" s="351"/>
      <c r="Z774" s="351"/>
      <c r="AA774" s="351"/>
      <c r="AB774" s="351"/>
      <c r="AC774" s="351"/>
      <c r="AD774" s="351"/>
      <c r="AE774" s="351"/>
      <c r="AF774" s="351"/>
      <c r="AG774" s="351"/>
      <c r="AH774" s="351"/>
      <c r="AI774" s="351"/>
      <c r="AJ774" s="351"/>
      <c r="AK774" s="351"/>
    </row>
    <row r="775" spans="1:37" customFormat="1" ht="14.4" x14ac:dyDescent="0.3">
      <c r="A775" s="2"/>
      <c r="B775" s="175"/>
      <c r="C775" s="175"/>
      <c r="D775" s="175"/>
      <c r="E775" s="833"/>
      <c r="F775" s="834"/>
      <c r="G775" s="834"/>
      <c r="H775" s="406"/>
      <c r="I775" s="406"/>
      <c r="J775" s="406"/>
      <c r="K775" s="406"/>
      <c r="L775" s="406"/>
      <c r="M775" s="406"/>
      <c r="N775" s="406"/>
      <c r="O775" s="406"/>
      <c r="P775" s="406"/>
      <c r="Q775" s="406"/>
      <c r="R775" s="406"/>
      <c r="S775" s="406"/>
      <c r="T775" s="406"/>
      <c r="U775" s="406"/>
      <c r="V775" s="406"/>
      <c r="W775" s="351"/>
      <c r="X775" s="351"/>
      <c r="Y775" s="351"/>
      <c r="Z775" s="351"/>
      <c r="AA775" s="351"/>
      <c r="AB775" s="351"/>
      <c r="AC775" s="351"/>
      <c r="AD775" s="351"/>
      <c r="AE775" s="351"/>
      <c r="AF775" s="351"/>
      <c r="AG775" s="351"/>
      <c r="AH775" s="351"/>
      <c r="AI775" s="351"/>
      <c r="AJ775" s="351"/>
      <c r="AK775" s="351"/>
    </row>
    <row r="776" spans="1:37" customFormat="1" ht="14.4" x14ac:dyDescent="0.3">
      <c r="A776" s="2"/>
      <c r="B776" s="175"/>
      <c r="C776" s="175"/>
      <c r="D776" s="175"/>
      <c r="E776" s="833"/>
      <c r="F776" s="834"/>
      <c r="G776" s="834"/>
      <c r="H776" s="406"/>
      <c r="I776" s="406"/>
      <c r="J776" s="406"/>
      <c r="K776" s="406"/>
      <c r="L776" s="406"/>
      <c r="M776" s="406"/>
      <c r="N776" s="406"/>
      <c r="O776" s="406"/>
      <c r="P776" s="406"/>
      <c r="Q776" s="406"/>
      <c r="R776" s="406"/>
      <c r="S776" s="406"/>
      <c r="T776" s="406"/>
      <c r="U776" s="406"/>
      <c r="V776" s="406"/>
      <c r="W776" s="351"/>
      <c r="X776" s="351"/>
      <c r="Y776" s="351"/>
      <c r="Z776" s="351"/>
      <c r="AA776" s="351"/>
      <c r="AB776" s="351"/>
      <c r="AC776" s="351"/>
      <c r="AD776" s="351"/>
      <c r="AE776" s="351"/>
      <c r="AF776" s="351"/>
      <c r="AG776" s="351"/>
      <c r="AH776" s="351"/>
      <c r="AI776" s="351"/>
      <c r="AJ776" s="351"/>
      <c r="AK776" s="351"/>
    </row>
    <row r="777" spans="1:37" customFormat="1" ht="14.4" x14ac:dyDescent="0.3">
      <c r="A777" s="2"/>
      <c r="B777" s="175"/>
      <c r="C777" s="175"/>
      <c r="D777" s="175"/>
      <c r="E777" s="833"/>
      <c r="F777" s="834"/>
      <c r="G777" s="834"/>
      <c r="H777" s="406"/>
      <c r="I777" s="406"/>
      <c r="J777" s="406"/>
      <c r="K777" s="406"/>
      <c r="L777" s="406"/>
      <c r="M777" s="406"/>
      <c r="N777" s="406"/>
      <c r="O777" s="406"/>
      <c r="P777" s="406"/>
      <c r="Q777" s="406"/>
      <c r="R777" s="406"/>
      <c r="S777" s="406"/>
      <c r="T777" s="406"/>
      <c r="U777" s="406"/>
      <c r="V777" s="406"/>
      <c r="W777" s="351"/>
      <c r="X777" s="351"/>
      <c r="Y777" s="351"/>
      <c r="Z777" s="351"/>
      <c r="AA777" s="351"/>
      <c r="AB777" s="351"/>
      <c r="AC777" s="351"/>
      <c r="AD777" s="351"/>
      <c r="AE777" s="351"/>
      <c r="AF777" s="351"/>
      <c r="AG777" s="351"/>
      <c r="AH777" s="351"/>
      <c r="AI777" s="351"/>
      <c r="AJ777" s="351"/>
      <c r="AK777" s="351"/>
    </row>
    <row r="778" spans="1:37" customFormat="1" ht="14.4" x14ac:dyDescent="0.3">
      <c r="A778" s="2"/>
      <c r="B778" s="175"/>
      <c r="C778" s="175"/>
      <c r="D778" s="175"/>
      <c r="E778" s="833"/>
      <c r="F778" s="834"/>
      <c r="G778" s="834"/>
      <c r="H778" s="406"/>
      <c r="I778" s="406"/>
      <c r="J778" s="406"/>
      <c r="K778" s="406"/>
      <c r="L778" s="406"/>
      <c r="M778" s="406"/>
      <c r="N778" s="406"/>
      <c r="O778" s="406"/>
      <c r="P778" s="406"/>
      <c r="Q778" s="406"/>
      <c r="R778" s="406"/>
      <c r="S778" s="406"/>
      <c r="T778" s="406"/>
      <c r="U778" s="406"/>
      <c r="V778" s="406"/>
      <c r="W778" s="351"/>
      <c r="X778" s="351"/>
      <c r="Y778" s="351"/>
      <c r="Z778" s="351"/>
      <c r="AA778" s="351"/>
      <c r="AB778" s="351"/>
      <c r="AC778" s="351"/>
      <c r="AD778" s="351"/>
      <c r="AE778" s="351"/>
      <c r="AF778" s="351"/>
      <c r="AG778" s="351"/>
      <c r="AH778" s="351"/>
      <c r="AI778" s="351"/>
      <c r="AJ778" s="351"/>
      <c r="AK778" s="351"/>
    </row>
    <row r="779" spans="1:37" customFormat="1" ht="14.4" x14ac:dyDescent="0.3">
      <c r="A779" s="2"/>
      <c r="B779" s="175"/>
      <c r="C779" s="175"/>
      <c r="D779" s="175"/>
      <c r="E779" s="833"/>
      <c r="F779" s="834"/>
      <c r="G779" s="834"/>
      <c r="H779" s="406"/>
      <c r="I779" s="406"/>
      <c r="J779" s="406"/>
      <c r="K779" s="406"/>
      <c r="L779" s="406"/>
      <c r="M779" s="406"/>
      <c r="N779" s="406"/>
      <c r="O779" s="406"/>
      <c r="P779" s="406"/>
      <c r="Q779" s="406"/>
      <c r="R779" s="406"/>
      <c r="S779" s="406"/>
      <c r="T779" s="406"/>
      <c r="U779" s="406"/>
      <c r="V779" s="406"/>
      <c r="W779" s="351"/>
      <c r="X779" s="351"/>
      <c r="Y779" s="351"/>
      <c r="Z779" s="351"/>
      <c r="AA779" s="351"/>
      <c r="AB779" s="351"/>
      <c r="AC779" s="351"/>
      <c r="AD779" s="351"/>
      <c r="AE779" s="351"/>
      <c r="AF779" s="351"/>
      <c r="AG779" s="351"/>
      <c r="AH779" s="351"/>
      <c r="AI779" s="351"/>
      <c r="AJ779" s="351"/>
      <c r="AK779" s="351"/>
    </row>
    <row r="780" spans="1:37" customFormat="1" ht="14.4" x14ac:dyDescent="0.3">
      <c r="A780" s="2"/>
      <c r="B780" s="175"/>
      <c r="C780" s="175"/>
      <c r="D780" s="175"/>
      <c r="E780" s="833"/>
      <c r="F780" s="834"/>
      <c r="G780" s="834"/>
      <c r="H780" s="406"/>
      <c r="I780" s="406"/>
      <c r="J780" s="406"/>
      <c r="K780" s="406"/>
      <c r="L780" s="406"/>
      <c r="M780" s="406"/>
      <c r="N780" s="406"/>
      <c r="O780" s="406"/>
      <c r="P780" s="406"/>
      <c r="Q780" s="406"/>
      <c r="R780" s="406"/>
      <c r="S780" s="406"/>
      <c r="T780" s="406"/>
      <c r="U780" s="406"/>
      <c r="V780" s="406"/>
      <c r="W780" s="351"/>
      <c r="X780" s="351"/>
      <c r="Y780" s="351"/>
      <c r="Z780" s="351"/>
      <c r="AA780" s="351"/>
      <c r="AB780" s="351"/>
      <c r="AC780" s="351"/>
      <c r="AD780" s="351"/>
      <c r="AE780" s="351"/>
      <c r="AF780" s="351"/>
      <c r="AG780" s="351"/>
      <c r="AH780" s="351"/>
      <c r="AI780" s="351"/>
      <c r="AJ780" s="351"/>
      <c r="AK780" s="351"/>
    </row>
    <row r="781" spans="1:37" customFormat="1" ht="14.4" x14ac:dyDescent="0.3">
      <c r="A781" s="2"/>
      <c r="B781" s="175"/>
      <c r="C781" s="175"/>
      <c r="D781" s="175"/>
      <c r="E781" s="833"/>
      <c r="F781" s="834"/>
      <c r="G781" s="834"/>
      <c r="H781" s="406"/>
      <c r="I781" s="406"/>
      <c r="J781" s="406"/>
      <c r="K781" s="406"/>
      <c r="L781" s="406"/>
      <c r="M781" s="406"/>
      <c r="N781" s="406"/>
      <c r="O781" s="406"/>
      <c r="P781" s="406"/>
      <c r="Q781" s="406"/>
      <c r="R781" s="406"/>
      <c r="S781" s="406"/>
      <c r="T781" s="406"/>
      <c r="U781" s="406"/>
      <c r="V781" s="406"/>
      <c r="W781" s="351"/>
      <c r="X781" s="351"/>
      <c r="Y781" s="351"/>
      <c r="Z781" s="351"/>
      <c r="AA781" s="351"/>
      <c r="AB781" s="351"/>
      <c r="AC781" s="351"/>
      <c r="AD781" s="351"/>
      <c r="AE781" s="351"/>
      <c r="AF781" s="351"/>
      <c r="AG781" s="351"/>
      <c r="AH781" s="351"/>
      <c r="AI781" s="351"/>
      <c r="AJ781" s="351"/>
      <c r="AK781" s="351"/>
    </row>
    <row r="782" spans="1:37" customFormat="1" ht="14.4" x14ac:dyDescent="0.3">
      <c r="A782" s="2"/>
      <c r="B782" s="175"/>
      <c r="C782" s="175"/>
      <c r="D782" s="175"/>
      <c r="E782" s="833"/>
      <c r="F782" s="834"/>
      <c r="G782" s="834"/>
      <c r="H782" s="406"/>
      <c r="I782" s="406"/>
      <c r="J782" s="406"/>
      <c r="K782" s="406"/>
      <c r="L782" s="406"/>
      <c r="M782" s="406"/>
      <c r="N782" s="406"/>
      <c r="O782" s="406"/>
      <c r="P782" s="406"/>
      <c r="Q782" s="406"/>
      <c r="R782" s="406"/>
      <c r="S782" s="406"/>
      <c r="T782" s="406"/>
      <c r="U782" s="406"/>
      <c r="V782" s="406"/>
      <c r="W782" s="351"/>
      <c r="X782" s="351"/>
      <c r="Y782" s="351"/>
      <c r="Z782" s="351"/>
      <c r="AA782" s="351"/>
      <c r="AB782" s="351"/>
      <c r="AC782" s="351"/>
      <c r="AD782" s="351"/>
      <c r="AE782" s="351"/>
      <c r="AF782" s="351"/>
      <c r="AG782" s="351"/>
      <c r="AH782" s="351"/>
      <c r="AI782" s="351"/>
      <c r="AJ782" s="351"/>
      <c r="AK782" s="351"/>
    </row>
    <row r="783" spans="1:37" customFormat="1" ht="14.4" x14ac:dyDescent="0.3">
      <c r="A783" s="2"/>
      <c r="B783" s="175"/>
      <c r="C783" s="175"/>
      <c r="D783" s="175"/>
      <c r="E783" s="833"/>
      <c r="F783" s="834"/>
      <c r="G783" s="834"/>
      <c r="H783" s="406"/>
      <c r="I783" s="406"/>
      <c r="J783" s="406"/>
      <c r="K783" s="406"/>
      <c r="L783" s="406"/>
      <c r="M783" s="406"/>
      <c r="N783" s="406"/>
      <c r="O783" s="406"/>
      <c r="P783" s="406"/>
      <c r="Q783" s="406"/>
      <c r="R783" s="406"/>
      <c r="S783" s="406"/>
      <c r="T783" s="406"/>
      <c r="U783" s="406"/>
      <c r="V783" s="406"/>
      <c r="W783" s="351"/>
      <c r="X783" s="351"/>
      <c r="Y783" s="351"/>
      <c r="Z783" s="351"/>
      <c r="AA783" s="351"/>
      <c r="AB783" s="351"/>
      <c r="AC783" s="351"/>
      <c r="AD783" s="351"/>
      <c r="AE783" s="351"/>
      <c r="AF783" s="351"/>
      <c r="AG783" s="351"/>
      <c r="AH783" s="351"/>
      <c r="AI783" s="351"/>
      <c r="AJ783" s="351"/>
      <c r="AK783" s="351"/>
    </row>
    <row r="784" spans="1:37" customFormat="1" ht="14.4" x14ac:dyDescent="0.3">
      <c r="A784" s="2"/>
      <c r="B784" s="175"/>
      <c r="C784" s="175"/>
      <c r="D784" s="175"/>
      <c r="E784" s="833"/>
      <c r="F784" s="834"/>
      <c r="G784" s="834"/>
      <c r="H784" s="406"/>
      <c r="I784" s="406"/>
      <c r="J784" s="406"/>
      <c r="K784" s="406"/>
      <c r="L784" s="406"/>
      <c r="M784" s="406"/>
      <c r="N784" s="406"/>
      <c r="O784" s="406"/>
      <c r="P784" s="406"/>
      <c r="Q784" s="406"/>
      <c r="R784" s="406"/>
      <c r="S784" s="406"/>
      <c r="T784" s="406"/>
      <c r="U784" s="406"/>
      <c r="V784" s="406"/>
      <c r="W784" s="351"/>
      <c r="X784" s="351"/>
      <c r="Y784" s="351"/>
      <c r="Z784" s="351"/>
      <c r="AA784" s="351"/>
      <c r="AB784" s="351"/>
      <c r="AC784" s="351"/>
      <c r="AD784" s="351"/>
      <c r="AE784" s="351"/>
      <c r="AF784" s="351"/>
      <c r="AG784" s="351"/>
      <c r="AH784" s="351"/>
      <c r="AI784" s="351"/>
      <c r="AJ784" s="351"/>
      <c r="AK784" s="351"/>
    </row>
    <row r="785" spans="1:37" customFormat="1" ht="14.4" x14ac:dyDescent="0.3">
      <c r="A785" s="2"/>
      <c r="B785" s="175"/>
      <c r="C785" s="175"/>
      <c r="D785" s="175"/>
      <c r="E785" s="833"/>
      <c r="F785" s="834"/>
      <c r="G785" s="834"/>
      <c r="H785" s="406"/>
      <c r="I785" s="406"/>
      <c r="J785" s="406"/>
      <c r="K785" s="406"/>
      <c r="L785" s="406"/>
      <c r="M785" s="406"/>
      <c r="N785" s="406"/>
      <c r="O785" s="406"/>
      <c r="P785" s="406"/>
      <c r="Q785" s="406"/>
      <c r="R785" s="406"/>
      <c r="S785" s="406"/>
      <c r="T785" s="406"/>
      <c r="U785" s="406"/>
      <c r="V785" s="406"/>
      <c r="W785" s="351"/>
      <c r="X785" s="351"/>
      <c r="Y785" s="351"/>
      <c r="Z785" s="351"/>
      <c r="AA785" s="351"/>
      <c r="AB785" s="351"/>
      <c r="AC785" s="351"/>
      <c r="AD785" s="351"/>
      <c r="AE785" s="351"/>
      <c r="AF785" s="351"/>
      <c r="AG785" s="351"/>
      <c r="AH785" s="351"/>
      <c r="AI785" s="351"/>
      <c r="AJ785" s="351"/>
      <c r="AK785" s="351"/>
    </row>
    <row r="786" spans="1:37" customFormat="1" ht="14.4" x14ac:dyDescent="0.3">
      <c r="A786" s="2"/>
      <c r="B786" s="175"/>
      <c r="C786" s="175"/>
      <c r="D786" s="175"/>
      <c r="E786" s="833"/>
      <c r="F786" s="834"/>
      <c r="G786" s="834"/>
      <c r="H786" s="406"/>
      <c r="I786" s="406"/>
      <c r="J786" s="406"/>
      <c r="K786" s="406"/>
      <c r="L786" s="406"/>
      <c r="M786" s="406"/>
      <c r="N786" s="406"/>
      <c r="O786" s="406"/>
      <c r="P786" s="406"/>
      <c r="Q786" s="406"/>
      <c r="R786" s="406"/>
      <c r="S786" s="406"/>
      <c r="T786" s="406"/>
      <c r="U786" s="406"/>
      <c r="V786" s="406"/>
      <c r="W786" s="351"/>
      <c r="X786" s="351"/>
      <c r="Y786" s="351"/>
      <c r="Z786" s="351"/>
      <c r="AA786" s="351"/>
      <c r="AB786" s="351"/>
      <c r="AC786" s="351"/>
      <c r="AD786" s="351"/>
      <c r="AE786" s="351"/>
      <c r="AF786" s="351"/>
      <c r="AG786" s="351"/>
      <c r="AH786" s="351"/>
      <c r="AI786" s="351"/>
      <c r="AJ786" s="351"/>
      <c r="AK786" s="351"/>
    </row>
    <row r="787" spans="1:37" customFormat="1" ht="14.4" x14ac:dyDescent="0.3">
      <c r="A787" s="2"/>
      <c r="B787" s="175"/>
      <c r="C787" s="175"/>
      <c r="D787" s="175"/>
      <c r="E787" s="833"/>
      <c r="F787" s="834"/>
      <c r="G787" s="834"/>
      <c r="H787" s="406"/>
      <c r="I787" s="406"/>
      <c r="J787" s="406"/>
      <c r="K787" s="406"/>
      <c r="L787" s="406"/>
      <c r="M787" s="406"/>
      <c r="N787" s="406"/>
      <c r="O787" s="406"/>
      <c r="P787" s="406"/>
      <c r="Q787" s="406"/>
      <c r="R787" s="406"/>
      <c r="S787" s="406"/>
      <c r="T787" s="406"/>
      <c r="U787" s="406"/>
      <c r="V787" s="406"/>
      <c r="W787" s="351"/>
      <c r="X787" s="351"/>
      <c r="Y787" s="351"/>
      <c r="Z787" s="351"/>
      <c r="AA787" s="351"/>
      <c r="AB787" s="351"/>
      <c r="AC787" s="351"/>
      <c r="AD787" s="351"/>
      <c r="AE787" s="351"/>
      <c r="AF787" s="351"/>
      <c r="AG787" s="351"/>
      <c r="AH787" s="351"/>
      <c r="AI787" s="351"/>
      <c r="AJ787" s="351"/>
      <c r="AK787" s="351"/>
    </row>
    <row r="788" spans="1:37" customFormat="1" ht="14.4" x14ac:dyDescent="0.3">
      <c r="A788" s="2"/>
      <c r="B788" s="175"/>
      <c r="C788" s="175"/>
      <c r="D788" s="175"/>
      <c r="E788" s="833"/>
      <c r="F788" s="834"/>
      <c r="G788" s="834"/>
      <c r="H788" s="406"/>
      <c r="I788" s="406"/>
      <c r="J788" s="406"/>
      <c r="K788" s="406"/>
      <c r="L788" s="406"/>
      <c r="M788" s="406"/>
      <c r="N788" s="406"/>
      <c r="O788" s="406"/>
      <c r="P788" s="406"/>
      <c r="Q788" s="406"/>
      <c r="R788" s="406"/>
      <c r="S788" s="406"/>
      <c r="T788" s="406"/>
      <c r="U788" s="406"/>
      <c r="V788" s="406"/>
      <c r="W788" s="351"/>
      <c r="X788" s="351"/>
      <c r="Y788" s="351"/>
      <c r="Z788" s="351"/>
      <c r="AA788" s="351"/>
      <c r="AB788" s="351"/>
      <c r="AC788" s="351"/>
      <c r="AD788" s="351"/>
      <c r="AE788" s="351"/>
      <c r="AF788" s="351"/>
      <c r="AG788" s="351"/>
      <c r="AH788" s="351"/>
      <c r="AI788" s="351"/>
      <c r="AJ788" s="351"/>
      <c r="AK788" s="351"/>
    </row>
    <row r="789" spans="1:37" customFormat="1" ht="14.4" x14ac:dyDescent="0.3">
      <c r="A789" s="2"/>
      <c r="B789" s="175"/>
      <c r="C789" s="175"/>
      <c r="D789" s="175"/>
      <c r="E789" s="833"/>
      <c r="F789" s="834"/>
      <c r="G789" s="834"/>
      <c r="H789" s="406"/>
      <c r="I789" s="406"/>
      <c r="J789" s="406"/>
      <c r="K789" s="406"/>
      <c r="L789" s="406"/>
      <c r="M789" s="406"/>
      <c r="N789" s="406"/>
      <c r="O789" s="406"/>
      <c r="P789" s="406"/>
      <c r="Q789" s="406"/>
      <c r="R789" s="406"/>
      <c r="S789" s="406"/>
      <c r="T789" s="406"/>
      <c r="U789" s="406"/>
      <c r="V789" s="406"/>
      <c r="W789" s="351"/>
      <c r="X789" s="351"/>
      <c r="Y789" s="351"/>
      <c r="Z789" s="351"/>
      <c r="AA789" s="351"/>
      <c r="AB789" s="351"/>
      <c r="AC789" s="351"/>
      <c r="AD789" s="351"/>
      <c r="AE789" s="351"/>
      <c r="AF789" s="351"/>
      <c r="AG789" s="351"/>
      <c r="AH789" s="351"/>
      <c r="AI789" s="351"/>
      <c r="AJ789" s="351"/>
      <c r="AK789" s="351"/>
    </row>
    <row r="790" spans="1:37" customFormat="1" ht="14.4" x14ac:dyDescent="0.3">
      <c r="A790" s="2"/>
      <c r="B790" s="175"/>
      <c r="C790" s="175"/>
      <c r="D790" s="175"/>
      <c r="E790" s="833"/>
      <c r="F790" s="834"/>
      <c r="G790" s="834"/>
      <c r="H790" s="406"/>
      <c r="I790" s="406"/>
      <c r="J790" s="406"/>
      <c r="K790" s="406"/>
      <c r="L790" s="406"/>
      <c r="M790" s="406"/>
      <c r="N790" s="406"/>
      <c r="O790" s="406"/>
      <c r="P790" s="406"/>
      <c r="Q790" s="406"/>
      <c r="R790" s="406"/>
      <c r="S790" s="406"/>
      <c r="T790" s="406"/>
      <c r="U790" s="406"/>
      <c r="V790" s="406"/>
      <c r="W790" s="351"/>
      <c r="X790" s="351"/>
      <c r="Y790" s="351"/>
      <c r="Z790" s="351"/>
      <c r="AA790" s="351"/>
      <c r="AB790" s="351"/>
      <c r="AC790" s="351"/>
      <c r="AD790" s="351"/>
      <c r="AE790" s="351"/>
      <c r="AF790" s="351"/>
      <c r="AG790" s="351"/>
      <c r="AH790" s="351"/>
      <c r="AI790" s="351"/>
      <c r="AJ790" s="351"/>
      <c r="AK790" s="351"/>
    </row>
    <row r="791" spans="1:37" customFormat="1" ht="14.4" x14ac:dyDescent="0.3">
      <c r="A791" s="2"/>
      <c r="B791" s="175"/>
      <c r="C791" s="175"/>
      <c r="D791" s="175"/>
      <c r="E791" s="833"/>
      <c r="F791" s="834"/>
      <c r="G791" s="834"/>
      <c r="H791" s="406"/>
      <c r="I791" s="406"/>
      <c r="J791" s="406"/>
      <c r="K791" s="406"/>
      <c r="L791" s="406"/>
      <c r="M791" s="406"/>
      <c r="N791" s="406"/>
      <c r="O791" s="406"/>
      <c r="P791" s="406"/>
      <c r="Q791" s="406"/>
      <c r="R791" s="406"/>
      <c r="S791" s="406"/>
      <c r="T791" s="406"/>
      <c r="U791" s="406"/>
      <c r="V791" s="406"/>
      <c r="W791" s="351"/>
      <c r="X791" s="351"/>
      <c r="Y791" s="351"/>
      <c r="Z791" s="351"/>
      <c r="AA791" s="351"/>
      <c r="AB791" s="351"/>
      <c r="AC791" s="351"/>
      <c r="AD791" s="351"/>
      <c r="AE791" s="351"/>
      <c r="AF791" s="351"/>
      <c r="AG791" s="351"/>
      <c r="AH791" s="351"/>
      <c r="AI791" s="351"/>
      <c r="AJ791" s="351"/>
      <c r="AK791" s="351"/>
    </row>
    <row r="792" spans="1:37" customFormat="1" ht="14.4" x14ac:dyDescent="0.3">
      <c r="A792" s="2"/>
      <c r="B792" s="175"/>
      <c r="C792" s="175"/>
      <c r="D792" s="175"/>
      <c r="E792" s="833"/>
      <c r="F792" s="834"/>
      <c r="G792" s="834"/>
      <c r="H792" s="406"/>
      <c r="I792" s="406"/>
      <c r="J792" s="406"/>
      <c r="K792" s="406"/>
      <c r="L792" s="406"/>
      <c r="M792" s="406"/>
      <c r="N792" s="406"/>
      <c r="O792" s="406"/>
      <c r="P792" s="406"/>
      <c r="Q792" s="406"/>
      <c r="R792" s="406"/>
      <c r="S792" s="406"/>
      <c r="T792" s="406"/>
      <c r="U792" s="406"/>
      <c r="V792" s="406"/>
      <c r="W792" s="351"/>
      <c r="X792" s="351"/>
      <c r="Y792" s="351"/>
      <c r="Z792" s="351"/>
      <c r="AA792" s="351"/>
      <c r="AB792" s="351"/>
      <c r="AC792" s="351"/>
      <c r="AD792" s="351"/>
      <c r="AE792" s="351"/>
      <c r="AF792" s="351"/>
      <c r="AG792" s="351"/>
      <c r="AH792" s="351"/>
      <c r="AI792" s="351"/>
      <c r="AJ792" s="351"/>
      <c r="AK792" s="351"/>
    </row>
    <row r="793" spans="1:37" customFormat="1" ht="14.4" x14ac:dyDescent="0.3">
      <c r="A793" s="2"/>
      <c r="B793" s="175"/>
      <c r="C793" s="175"/>
      <c r="D793" s="175"/>
      <c r="E793" s="833"/>
      <c r="F793" s="834"/>
      <c r="G793" s="834"/>
      <c r="H793" s="406"/>
      <c r="I793" s="406"/>
      <c r="J793" s="406"/>
      <c r="K793" s="406"/>
      <c r="L793" s="406"/>
      <c r="M793" s="406"/>
      <c r="N793" s="406"/>
      <c r="O793" s="406"/>
      <c r="P793" s="406"/>
      <c r="Q793" s="406"/>
      <c r="R793" s="406"/>
      <c r="S793" s="406"/>
      <c r="T793" s="406"/>
      <c r="U793" s="406"/>
      <c r="V793" s="406"/>
      <c r="W793" s="351"/>
      <c r="X793" s="351"/>
      <c r="Y793" s="351"/>
      <c r="Z793" s="351"/>
      <c r="AA793" s="351"/>
      <c r="AB793" s="351"/>
      <c r="AC793" s="351"/>
      <c r="AD793" s="351"/>
      <c r="AE793" s="351"/>
      <c r="AF793" s="351"/>
      <c r="AG793" s="351"/>
      <c r="AH793" s="351"/>
      <c r="AI793" s="351"/>
      <c r="AJ793" s="351"/>
      <c r="AK793" s="351"/>
    </row>
    <row r="794" spans="1:37" customFormat="1" ht="14.4" x14ac:dyDescent="0.3">
      <c r="A794" s="2"/>
      <c r="B794" s="175"/>
      <c r="C794" s="175"/>
      <c r="D794" s="175"/>
      <c r="E794" s="833"/>
      <c r="F794" s="834"/>
      <c r="G794" s="834"/>
      <c r="H794" s="406"/>
      <c r="I794" s="406"/>
      <c r="J794" s="406"/>
      <c r="K794" s="406"/>
      <c r="L794" s="406"/>
      <c r="M794" s="406"/>
      <c r="N794" s="406"/>
      <c r="O794" s="406"/>
      <c r="P794" s="406"/>
      <c r="Q794" s="406"/>
      <c r="R794" s="406"/>
      <c r="S794" s="406"/>
      <c r="T794" s="406"/>
      <c r="U794" s="406"/>
      <c r="V794" s="406"/>
      <c r="W794" s="351"/>
      <c r="X794" s="351"/>
      <c r="Y794" s="351"/>
      <c r="Z794" s="351"/>
      <c r="AA794" s="351"/>
      <c r="AB794" s="351"/>
      <c r="AC794" s="351"/>
      <c r="AD794" s="351"/>
      <c r="AE794" s="351"/>
      <c r="AF794" s="351"/>
      <c r="AG794" s="351"/>
      <c r="AH794" s="351"/>
      <c r="AI794" s="351"/>
      <c r="AJ794" s="351"/>
      <c r="AK794" s="351"/>
    </row>
    <row r="795" spans="1:37" customFormat="1" ht="14.4" x14ac:dyDescent="0.3">
      <c r="A795" s="2"/>
      <c r="B795" s="175"/>
      <c r="C795" s="175"/>
      <c r="D795" s="175"/>
      <c r="E795" s="833"/>
      <c r="F795" s="834"/>
      <c r="G795" s="834"/>
      <c r="H795" s="406"/>
      <c r="I795" s="406"/>
      <c r="J795" s="406"/>
      <c r="K795" s="406"/>
      <c r="L795" s="406"/>
      <c r="M795" s="406"/>
      <c r="N795" s="406"/>
      <c r="O795" s="406"/>
      <c r="P795" s="406"/>
      <c r="Q795" s="406"/>
      <c r="R795" s="406"/>
      <c r="S795" s="406"/>
      <c r="T795" s="406"/>
      <c r="U795" s="406"/>
      <c r="V795" s="406"/>
      <c r="W795" s="351"/>
      <c r="X795" s="351"/>
      <c r="Y795" s="351"/>
      <c r="Z795" s="351"/>
      <c r="AA795" s="351"/>
      <c r="AB795" s="351"/>
      <c r="AC795" s="351"/>
      <c r="AD795" s="351"/>
      <c r="AE795" s="351"/>
      <c r="AF795" s="351"/>
      <c r="AG795" s="351"/>
      <c r="AH795" s="351"/>
      <c r="AI795" s="351"/>
      <c r="AJ795" s="351"/>
      <c r="AK795" s="351"/>
    </row>
    <row r="796" spans="1:37" customFormat="1" ht="14.4" x14ac:dyDescent="0.3">
      <c r="A796" s="2"/>
      <c r="B796" s="175"/>
      <c r="C796" s="175"/>
      <c r="D796" s="175"/>
      <c r="E796" s="833"/>
      <c r="F796" s="834"/>
      <c r="G796" s="834"/>
      <c r="H796" s="406"/>
      <c r="I796" s="406"/>
      <c r="J796" s="406"/>
      <c r="K796" s="406"/>
      <c r="L796" s="406"/>
      <c r="M796" s="406"/>
      <c r="N796" s="406"/>
      <c r="O796" s="406"/>
      <c r="P796" s="406"/>
      <c r="Q796" s="406"/>
      <c r="R796" s="406"/>
      <c r="S796" s="406"/>
      <c r="T796" s="406"/>
      <c r="U796" s="406"/>
      <c r="V796" s="406"/>
      <c r="W796" s="351"/>
      <c r="X796" s="351"/>
      <c r="Y796" s="351"/>
      <c r="Z796" s="351"/>
      <c r="AA796" s="351"/>
      <c r="AB796" s="351"/>
      <c r="AC796" s="351"/>
      <c r="AD796" s="351"/>
      <c r="AE796" s="351"/>
      <c r="AF796" s="351"/>
      <c r="AG796" s="351"/>
      <c r="AH796" s="351"/>
      <c r="AI796" s="351"/>
      <c r="AJ796" s="351"/>
      <c r="AK796" s="351"/>
    </row>
    <row r="797" spans="1:37" customFormat="1" ht="14.4" x14ac:dyDescent="0.3">
      <c r="A797" s="2"/>
      <c r="B797" s="175"/>
      <c r="C797" s="175"/>
      <c r="D797" s="175"/>
      <c r="E797" s="833"/>
      <c r="F797" s="834"/>
      <c r="G797" s="834"/>
      <c r="H797" s="406"/>
      <c r="I797" s="406"/>
      <c r="J797" s="406"/>
      <c r="K797" s="406"/>
      <c r="L797" s="406"/>
      <c r="M797" s="406"/>
      <c r="N797" s="406"/>
      <c r="O797" s="406"/>
      <c r="P797" s="406"/>
      <c r="Q797" s="406"/>
      <c r="R797" s="406"/>
      <c r="S797" s="406"/>
      <c r="T797" s="406"/>
      <c r="U797" s="406"/>
      <c r="V797" s="406"/>
      <c r="W797" s="351"/>
      <c r="X797" s="351"/>
      <c r="Y797" s="351"/>
      <c r="Z797" s="351"/>
      <c r="AA797" s="351"/>
      <c r="AB797" s="351"/>
      <c r="AC797" s="351"/>
      <c r="AD797" s="351"/>
      <c r="AE797" s="351"/>
      <c r="AF797" s="351"/>
      <c r="AG797" s="351"/>
      <c r="AH797" s="351"/>
      <c r="AI797" s="351"/>
      <c r="AJ797" s="351"/>
      <c r="AK797" s="351"/>
    </row>
    <row r="798" spans="1:37" customFormat="1" ht="14.4" x14ac:dyDescent="0.3">
      <c r="A798" s="2"/>
      <c r="B798" s="175"/>
      <c r="C798" s="175"/>
      <c r="D798" s="175"/>
      <c r="E798" s="833"/>
      <c r="F798" s="834"/>
      <c r="G798" s="834"/>
      <c r="H798" s="406"/>
      <c r="I798" s="406"/>
      <c r="J798" s="406"/>
      <c r="K798" s="406"/>
      <c r="L798" s="406"/>
      <c r="M798" s="406"/>
      <c r="N798" s="406"/>
      <c r="O798" s="406"/>
      <c r="P798" s="406"/>
      <c r="Q798" s="406"/>
      <c r="R798" s="406"/>
      <c r="S798" s="406"/>
      <c r="T798" s="406"/>
      <c r="U798" s="406"/>
      <c r="V798" s="406"/>
      <c r="W798" s="351"/>
      <c r="X798" s="351"/>
      <c r="Y798" s="351"/>
      <c r="Z798" s="351"/>
      <c r="AA798" s="351"/>
      <c r="AB798" s="351"/>
      <c r="AC798" s="351"/>
      <c r="AD798" s="351"/>
      <c r="AE798" s="351"/>
      <c r="AF798" s="351"/>
      <c r="AG798" s="351"/>
      <c r="AH798" s="351"/>
      <c r="AI798" s="351"/>
      <c r="AJ798" s="351"/>
      <c r="AK798" s="351"/>
    </row>
    <row r="799" spans="1:37" customFormat="1" ht="14.4" x14ac:dyDescent="0.3">
      <c r="A799" s="2"/>
      <c r="B799" s="175"/>
      <c r="C799" s="175"/>
      <c r="D799" s="175"/>
      <c r="F799" s="175"/>
      <c r="G799" s="175"/>
      <c r="H799" s="406"/>
      <c r="I799" s="406"/>
      <c r="J799" s="406"/>
      <c r="K799" s="406"/>
      <c r="L799" s="406"/>
      <c r="M799" s="406"/>
      <c r="N799" s="406"/>
      <c r="O799" s="406"/>
      <c r="P799" s="406"/>
      <c r="Q799" s="406"/>
      <c r="R799" s="406"/>
      <c r="S799" s="406"/>
      <c r="T799" s="406"/>
      <c r="U799" s="406"/>
      <c r="V799" s="406"/>
      <c r="W799" s="351"/>
      <c r="X799" s="351"/>
      <c r="Y799" s="351"/>
      <c r="Z799" s="351"/>
      <c r="AA799" s="351"/>
      <c r="AB799" s="351"/>
      <c r="AC799" s="351"/>
      <c r="AD799" s="351"/>
      <c r="AE799" s="351"/>
      <c r="AF799" s="351"/>
      <c r="AG799" s="351"/>
      <c r="AH799" s="351"/>
      <c r="AI799" s="351"/>
      <c r="AJ799" s="351"/>
      <c r="AK799" s="351"/>
    </row>
    <row r="800" spans="1:37" customFormat="1" ht="14.4" x14ac:dyDescent="0.3">
      <c r="A800" s="2"/>
      <c r="B800" s="175"/>
      <c r="C800" s="175"/>
      <c r="D800" s="175"/>
      <c r="F800" s="175"/>
      <c r="G800" s="175"/>
      <c r="H800" s="406"/>
      <c r="I800" s="406"/>
      <c r="J800" s="406"/>
      <c r="K800" s="406"/>
      <c r="L800" s="406"/>
      <c r="M800" s="406"/>
      <c r="N800" s="406"/>
      <c r="O800" s="406"/>
      <c r="P800" s="406"/>
      <c r="Q800" s="406"/>
      <c r="R800" s="406"/>
      <c r="S800" s="406"/>
      <c r="T800" s="406"/>
      <c r="U800" s="406"/>
      <c r="V800" s="406"/>
      <c r="W800" s="351"/>
      <c r="X800" s="351"/>
      <c r="Y800" s="351"/>
      <c r="Z800" s="351"/>
      <c r="AA800" s="351"/>
      <c r="AB800" s="351"/>
      <c r="AC800" s="351"/>
      <c r="AD800" s="351"/>
      <c r="AE800" s="351"/>
      <c r="AF800" s="351"/>
      <c r="AG800" s="351"/>
      <c r="AH800" s="351"/>
      <c r="AI800" s="351"/>
      <c r="AJ800" s="351"/>
      <c r="AK800" s="351"/>
    </row>
    <row r="801" spans="1:37" customFormat="1" ht="14.4" x14ac:dyDescent="0.3">
      <c r="A801" s="2"/>
      <c r="B801" s="175"/>
      <c r="C801" s="175"/>
      <c r="D801" s="175"/>
      <c r="F801" s="175"/>
      <c r="G801" s="175"/>
      <c r="H801" s="406"/>
      <c r="I801" s="406"/>
      <c r="J801" s="406"/>
      <c r="K801" s="406"/>
      <c r="L801" s="406"/>
      <c r="M801" s="406"/>
      <c r="N801" s="406"/>
      <c r="O801" s="406"/>
      <c r="P801" s="406"/>
      <c r="Q801" s="406"/>
      <c r="R801" s="406"/>
      <c r="S801" s="406"/>
      <c r="T801" s="406"/>
      <c r="U801" s="406"/>
      <c r="V801" s="406"/>
      <c r="W801" s="351"/>
      <c r="X801" s="351"/>
      <c r="Y801" s="351"/>
      <c r="Z801" s="351"/>
      <c r="AA801" s="351"/>
      <c r="AB801" s="351"/>
      <c r="AC801" s="351"/>
      <c r="AD801" s="351"/>
      <c r="AE801" s="351"/>
      <c r="AF801" s="351"/>
      <c r="AG801" s="351"/>
      <c r="AH801" s="351"/>
      <c r="AI801" s="351"/>
      <c r="AJ801" s="351"/>
      <c r="AK801" s="351"/>
    </row>
    <row r="802" spans="1:37" customFormat="1" ht="14.4" x14ac:dyDescent="0.3">
      <c r="A802" s="2"/>
      <c r="B802" s="175"/>
      <c r="C802" s="175"/>
      <c r="D802" s="175"/>
      <c r="F802" s="175"/>
      <c r="G802" s="175"/>
      <c r="H802" s="406"/>
      <c r="I802" s="406"/>
      <c r="J802" s="406"/>
      <c r="K802" s="406"/>
      <c r="L802" s="406"/>
      <c r="M802" s="406"/>
      <c r="N802" s="406"/>
      <c r="O802" s="406"/>
      <c r="P802" s="406"/>
      <c r="Q802" s="406"/>
      <c r="R802" s="406"/>
      <c r="S802" s="406"/>
      <c r="T802" s="406"/>
      <c r="U802" s="406"/>
      <c r="V802" s="406"/>
      <c r="W802" s="351"/>
      <c r="X802" s="351"/>
      <c r="Y802" s="351"/>
      <c r="Z802" s="351"/>
      <c r="AA802" s="351"/>
      <c r="AB802" s="351"/>
      <c r="AC802" s="351"/>
      <c r="AD802" s="351"/>
      <c r="AE802" s="351"/>
      <c r="AF802" s="351"/>
      <c r="AG802" s="351"/>
      <c r="AH802" s="351"/>
      <c r="AI802" s="351"/>
      <c r="AJ802" s="351"/>
      <c r="AK802" s="351"/>
    </row>
    <row r="803" spans="1:37" customFormat="1" ht="14.4" x14ac:dyDescent="0.3">
      <c r="A803" s="2"/>
      <c r="B803" s="175"/>
      <c r="C803" s="175"/>
      <c r="D803" s="175"/>
      <c r="F803" s="175"/>
      <c r="G803" s="175"/>
      <c r="H803" s="406"/>
      <c r="I803" s="406"/>
      <c r="J803" s="406"/>
      <c r="K803" s="406"/>
      <c r="L803" s="406"/>
      <c r="M803" s="406"/>
      <c r="N803" s="406"/>
      <c r="O803" s="406"/>
      <c r="P803" s="406"/>
      <c r="Q803" s="406"/>
      <c r="R803" s="406"/>
      <c r="S803" s="406"/>
      <c r="T803" s="406"/>
      <c r="U803" s="406"/>
      <c r="V803" s="406"/>
      <c r="W803" s="351"/>
      <c r="X803" s="351"/>
      <c r="Y803" s="351"/>
      <c r="Z803" s="351"/>
      <c r="AA803" s="351"/>
      <c r="AB803" s="351"/>
      <c r="AC803" s="351"/>
      <c r="AD803" s="351"/>
      <c r="AE803" s="351"/>
      <c r="AF803" s="351"/>
      <c r="AG803" s="351"/>
      <c r="AH803" s="351"/>
      <c r="AI803" s="351"/>
      <c r="AJ803" s="351"/>
      <c r="AK803" s="351"/>
    </row>
    <row r="804" spans="1:37" customFormat="1" ht="14.4" x14ac:dyDescent="0.3">
      <c r="A804" s="2"/>
      <c r="B804" s="175"/>
      <c r="C804" s="175"/>
      <c r="D804" s="175"/>
      <c r="F804" s="175"/>
      <c r="G804" s="175"/>
      <c r="H804" s="406"/>
      <c r="I804" s="406"/>
      <c r="J804" s="406"/>
      <c r="K804" s="406"/>
      <c r="L804" s="406"/>
      <c r="M804" s="406"/>
      <c r="N804" s="406"/>
      <c r="O804" s="406"/>
      <c r="P804" s="406"/>
      <c r="Q804" s="406"/>
      <c r="R804" s="406"/>
      <c r="S804" s="406"/>
      <c r="T804" s="406"/>
      <c r="U804" s="406"/>
      <c r="V804" s="406"/>
      <c r="W804" s="351"/>
      <c r="X804" s="351"/>
      <c r="Y804" s="351"/>
      <c r="Z804" s="351"/>
      <c r="AA804" s="351"/>
      <c r="AB804" s="351"/>
      <c r="AC804" s="351"/>
      <c r="AD804" s="351"/>
      <c r="AE804" s="351"/>
      <c r="AF804" s="351"/>
      <c r="AG804" s="351"/>
      <c r="AH804" s="351"/>
      <c r="AI804" s="351"/>
      <c r="AJ804" s="351"/>
      <c r="AK804" s="351"/>
    </row>
    <row r="805" spans="1:37" customFormat="1" ht="14.4" x14ac:dyDescent="0.3">
      <c r="A805" s="2"/>
      <c r="B805" s="175"/>
      <c r="C805" s="175"/>
      <c r="D805" s="175"/>
      <c r="F805" s="175"/>
      <c r="G805" s="175"/>
      <c r="H805" s="406"/>
      <c r="I805" s="406"/>
      <c r="J805" s="406"/>
      <c r="K805" s="406"/>
      <c r="L805" s="406"/>
      <c r="M805" s="406"/>
      <c r="N805" s="406"/>
      <c r="O805" s="406"/>
      <c r="P805" s="406"/>
      <c r="Q805" s="406"/>
      <c r="R805" s="406"/>
      <c r="S805" s="406"/>
      <c r="T805" s="406"/>
      <c r="U805" s="406"/>
      <c r="V805" s="406"/>
      <c r="W805" s="351"/>
      <c r="X805" s="351"/>
      <c r="Y805" s="351"/>
      <c r="Z805" s="351"/>
      <c r="AA805" s="351"/>
      <c r="AB805" s="351"/>
      <c r="AC805" s="351"/>
      <c r="AD805" s="351"/>
      <c r="AE805" s="351"/>
      <c r="AF805" s="351"/>
      <c r="AG805" s="351"/>
      <c r="AH805" s="351"/>
      <c r="AI805" s="351"/>
      <c r="AJ805" s="351"/>
      <c r="AK805" s="351"/>
    </row>
    <row r="806" spans="1:37" customFormat="1" ht="14.4" x14ac:dyDescent="0.3">
      <c r="A806" s="2"/>
      <c r="B806" s="175"/>
      <c r="C806" s="175"/>
      <c r="D806" s="175"/>
      <c r="F806" s="175"/>
      <c r="G806" s="175"/>
      <c r="H806" s="406"/>
      <c r="I806" s="406"/>
      <c r="J806" s="406"/>
      <c r="K806" s="406"/>
      <c r="L806" s="406"/>
      <c r="M806" s="406"/>
      <c r="N806" s="406"/>
      <c r="O806" s="406"/>
      <c r="P806" s="406"/>
      <c r="Q806" s="406"/>
      <c r="R806" s="406"/>
      <c r="S806" s="406"/>
      <c r="T806" s="406"/>
      <c r="U806" s="406"/>
      <c r="V806" s="406"/>
      <c r="W806" s="351"/>
      <c r="X806" s="351"/>
      <c r="Y806" s="351"/>
      <c r="Z806" s="351"/>
      <c r="AA806" s="351"/>
      <c r="AB806" s="351"/>
      <c r="AC806" s="351"/>
      <c r="AD806" s="351"/>
      <c r="AE806" s="351"/>
      <c r="AF806" s="351"/>
      <c r="AG806" s="351"/>
      <c r="AH806" s="351"/>
      <c r="AI806" s="351"/>
      <c r="AJ806" s="351"/>
      <c r="AK806" s="351"/>
    </row>
    <row r="807" spans="1:37" customFormat="1" ht="14.4" x14ac:dyDescent="0.3">
      <c r="A807" s="2"/>
      <c r="B807" s="175"/>
      <c r="C807" s="175"/>
      <c r="D807" s="175"/>
      <c r="F807" s="175"/>
      <c r="G807" s="175"/>
      <c r="H807" s="406"/>
      <c r="I807" s="406"/>
      <c r="J807" s="406"/>
      <c r="K807" s="406"/>
      <c r="L807" s="406"/>
      <c r="M807" s="406"/>
      <c r="N807" s="406"/>
      <c r="O807" s="406"/>
      <c r="P807" s="406"/>
      <c r="Q807" s="406"/>
      <c r="R807" s="406"/>
      <c r="S807" s="406"/>
      <c r="T807" s="406"/>
      <c r="U807" s="406"/>
      <c r="V807" s="406"/>
      <c r="W807" s="351"/>
      <c r="X807" s="351"/>
      <c r="Y807" s="351"/>
      <c r="Z807" s="351"/>
      <c r="AA807" s="351"/>
      <c r="AB807" s="351"/>
      <c r="AC807" s="351"/>
      <c r="AD807" s="351"/>
      <c r="AE807" s="351"/>
      <c r="AF807" s="351"/>
      <c r="AG807" s="351"/>
      <c r="AH807" s="351"/>
      <c r="AI807" s="351"/>
      <c r="AJ807" s="351"/>
      <c r="AK807" s="351"/>
    </row>
    <row r="808" spans="1:37" customFormat="1" ht="14.4" x14ac:dyDescent="0.3">
      <c r="A808" s="2"/>
      <c r="B808" s="175"/>
      <c r="C808" s="175"/>
      <c r="D808" s="175"/>
      <c r="F808" s="175"/>
      <c r="G808" s="175"/>
      <c r="H808" s="406"/>
      <c r="I808" s="406"/>
      <c r="J808" s="406"/>
      <c r="K808" s="406"/>
      <c r="L808" s="406"/>
      <c r="M808" s="406"/>
      <c r="N808" s="406"/>
      <c r="O808" s="406"/>
      <c r="P808" s="406"/>
      <c r="Q808" s="406"/>
      <c r="R808" s="406"/>
      <c r="S808" s="406"/>
      <c r="T808" s="406"/>
      <c r="U808" s="406"/>
      <c r="V808" s="406"/>
      <c r="W808" s="351"/>
      <c r="X808" s="351"/>
      <c r="Y808" s="351"/>
      <c r="Z808" s="351"/>
      <c r="AA808" s="351"/>
      <c r="AB808" s="351"/>
      <c r="AC808" s="351"/>
      <c r="AD808" s="351"/>
      <c r="AE808" s="351"/>
      <c r="AF808" s="351"/>
      <c r="AG808" s="351"/>
      <c r="AH808" s="351"/>
      <c r="AI808" s="351"/>
      <c r="AJ808" s="351"/>
      <c r="AK808" s="351"/>
    </row>
    <row r="809" spans="1:37" customFormat="1" ht="14.4" x14ac:dyDescent="0.3">
      <c r="A809" s="2"/>
      <c r="B809" s="175"/>
      <c r="C809" s="175"/>
      <c r="D809" s="175"/>
      <c r="F809" s="175"/>
      <c r="G809" s="175"/>
      <c r="H809" s="406"/>
      <c r="I809" s="406"/>
      <c r="J809" s="406"/>
      <c r="K809" s="406"/>
      <c r="L809" s="406"/>
      <c r="M809" s="406"/>
      <c r="N809" s="406"/>
      <c r="O809" s="406"/>
      <c r="P809" s="406"/>
      <c r="Q809" s="406"/>
      <c r="R809" s="406"/>
      <c r="S809" s="406"/>
      <c r="T809" s="406"/>
      <c r="U809" s="406"/>
      <c r="V809" s="406"/>
      <c r="W809" s="351"/>
      <c r="X809" s="351"/>
      <c r="Y809" s="351"/>
      <c r="Z809" s="351"/>
      <c r="AA809" s="351"/>
      <c r="AB809" s="351"/>
      <c r="AC809" s="351"/>
      <c r="AD809" s="351"/>
      <c r="AE809" s="351"/>
      <c r="AF809" s="351"/>
      <c r="AG809" s="351"/>
      <c r="AH809" s="351"/>
      <c r="AI809" s="351"/>
      <c r="AJ809" s="351"/>
      <c r="AK809" s="351"/>
    </row>
    <row r="810" spans="1:37" customFormat="1" ht="14.4" x14ac:dyDescent="0.3">
      <c r="A810" s="2"/>
      <c r="B810" s="175"/>
      <c r="C810" s="175"/>
      <c r="D810" s="175"/>
      <c r="F810" s="175"/>
      <c r="G810" s="175"/>
      <c r="H810" s="406"/>
      <c r="I810" s="406"/>
      <c r="J810" s="406"/>
      <c r="K810" s="406"/>
      <c r="L810" s="406"/>
      <c r="M810" s="406"/>
      <c r="N810" s="406"/>
      <c r="O810" s="406"/>
      <c r="P810" s="406"/>
      <c r="Q810" s="406"/>
      <c r="R810" s="406"/>
      <c r="S810" s="406"/>
      <c r="T810" s="406"/>
      <c r="U810" s="406"/>
      <c r="V810" s="406"/>
      <c r="W810" s="351"/>
      <c r="X810" s="351"/>
      <c r="Y810" s="351"/>
      <c r="Z810" s="351"/>
      <c r="AA810" s="351"/>
      <c r="AB810" s="351"/>
      <c r="AC810" s="351"/>
      <c r="AD810" s="351"/>
      <c r="AE810" s="351"/>
      <c r="AF810" s="351"/>
      <c r="AG810" s="351"/>
      <c r="AH810" s="351"/>
      <c r="AI810" s="351"/>
      <c r="AJ810" s="351"/>
      <c r="AK810" s="351"/>
    </row>
    <row r="811" spans="1:37" customFormat="1" ht="14.4" x14ac:dyDescent="0.3">
      <c r="A811" s="2"/>
      <c r="B811" s="175"/>
      <c r="C811" s="175"/>
      <c r="D811" s="175"/>
      <c r="F811" s="175"/>
      <c r="G811" s="175"/>
      <c r="H811" s="406"/>
      <c r="I811" s="406"/>
      <c r="J811" s="406"/>
      <c r="K811" s="406"/>
      <c r="L811" s="406"/>
      <c r="M811" s="406"/>
      <c r="N811" s="406"/>
      <c r="O811" s="406"/>
      <c r="P811" s="406"/>
      <c r="Q811" s="406"/>
      <c r="R811" s="406"/>
      <c r="S811" s="406"/>
      <c r="T811" s="406"/>
      <c r="U811" s="406"/>
      <c r="V811" s="406"/>
      <c r="W811" s="351"/>
      <c r="X811" s="351"/>
      <c r="Y811" s="351"/>
      <c r="Z811" s="351"/>
      <c r="AA811" s="351"/>
      <c r="AB811" s="351"/>
      <c r="AC811" s="351"/>
      <c r="AD811" s="351"/>
      <c r="AE811" s="351"/>
      <c r="AF811" s="351"/>
      <c r="AG811" s="351"/>
      <c r="AH811" s="351"/>
      <c r="AI811" s="351"/>
      <c r="AJ811" s="351"/>
      <c r="AK811" s="351"/>
    </row>
    <row r="812" spans="1:37" customFormat="1" ht="14.4" x14ac:dyDescent="0.3">
      <c r="A812" s="2"/>
      <c r="B812" s="175"/>
      <c r="C812" s="175"/>
      <c r="D812" s="175"/>
      <c r="F812" s="175"/>
      <c r="G812" s="175"/>
      <c r="H812" s="406"/>
      <c r="I812" s="406"/>
      <c r="J812" s="406"/>
      <c r="K812" s="406"/>
      <c r="L812" s="406"/>
      <c r="M812" s="406"/>
      <c r="N812" s="406"/>
      <c r="O812" s="406"/>
      <c r="P812" s="406"/>
      <c r="Q812" s="406"/>
      <c r="R812" s="406"/>
      <c r="S812" s="406"/>
      <c r="T812" s="406"/>
      <c r="U812" s="406"/>
      <c r="V812" s="406"/>
      <c r="W812" s="351"/>
      <c r="X812" s="351"/>
      <c r="Y812" s="351"/>
      <c r="Z812" s="351"/>
      <c r="AA812" s="351"/>
      <c r="AB812" s="351"/>
      <c r="AC812" s="351"/>
      <c r="AD812" s="351"/>
      <c r="AE812" s="351"/>
      <c r="AF812" s="351"/>
      <c r="AG812" s="351"/>
      <c r="AH812" s="351"/>
      <c r="AI812" s="351"/>
      <c r="AJ812" s="351"/>
      <c r="AK812" s="351"/>
    </row>
    <row r="813" spans="1:37" customFormat="1" ht="14.4" x14ac:dyDescent="0.3">
      <c r="A813" s="2"/>
      <c r="B813" s="175"/>
      <c r="C813" s="175"/>
      <c r="D813" s="175"/>
      <c r="F813" s="175"/>
      <c r="G813" s="175"/>
      <c r="H813" s="406"/>
      <c r="I813" s="406"/>
      <c r="J813" s="406"/>
      <c r="K813" s="406"/>
      <c r="L813" s="406"/>
      <c r="M813" s="406"/>
      <c r="N813" s="406"/>
      <c r="O813" s="406"/>
      <c r="P813" s="406"/>
      <c r="Q813" s="406"/>
      <c r="R813" s="406"/>
      <c r="S813" s="406"/>
      <c r="T813" s="406"/>
      <c r="U813" s="406"/>
      <c r="V813" s="406"/>
      <c r="W813" s="351"/>
      <c r="X813" s="351"/>
      <c r="Y813" s="351"/>
      <c r="Z813" s="351"/>
      <c r="AA813" s="351"/>
      <c r="AB813" s="351"/>
      <c r="AC813" s="351"/>
      <c r="AD813" s="351"/>
      <c r="AE813" s="351"/>
      <c r="AF813" s="351"/>
      <c r="AG813" s="351"/>
      <c r="AH813" s="351"/>
      <c r="AI813" s="351"/>
      <c r="AJ813" s="351"/>
      <c r="AK813" s="351"/>
    </row>
    <row r="814" spans="1:37" customFormat="1" ht="14.4" x14ac:dyDescent="0.3">
      <c r="A814" s="2"/>
      <c r="B814" s="175"/>
      <c r="C814" s="175"/>
      <c r="D814" s="175"/>
      <c r="F814" s="175"/>
      <c r="G814" s="175"/>
      <c r="H814" s="406"/>
      <c r="I814" s="406"/>
      <c r="J814" s="406"/>
      <c r="K814" s="406"/>
      <c r="L814" s="406"/>
      <c r="M814" s="406"/>
      <c r="N814" s="406"/>
      <c r="O814" s="406"/>
      <c r="P814" s="406"/>
      <c r="Q814" s="406"/>
      <c r="R814" s="406"/>
      <c r="S814" s="406"/>
      <c r="T814" s="406"/>
      <c r="U814" s="406"/>
      <c r="V814" s="406"/>
      <c r="W814" s="351"/>
      <c r="X814" s="351"/>
      <c r="Y814" s="351"/>
      <c r="Z814" s="351"/>
      <c r="AA814" s="351"/>
      <c r="AB814" s="351"/>
      <c r="AC814" s="351"/>
      <c r="AD814" s="351"/>
      <c r="AE814" s="351"/>
      <c r="AF814" s="351"/>
      <c r="AG814" s="351"/>
      <c r="AH814" s="351"/>
      <c r="AI814" s="351"/>
      <c r="AJ814" s="351"/>
      <c r="AK814" s="351"/>
    </row>
    <row r="815" spans="1:37" customFormat="1" ht="14.4" x14ac:dyDescent="0.3">
      <c r="A815" s="2"/>
      <c r="B815" s="175"/>
      <c r="C815" s="175"/>
      <c r="D815" s="175"/>
      <c r="F815" s="175"/>
      <c r="G815" s="175"/>
      <c r="H815" s="406"/>
      <c r="I815" s="406"/>
      <c r="J815" s="406"/>
      <c r="K815" s="406"/>
      <c r="L815" s="406"/>
      <c r="M815" s="406"/>
      <c r="N815" s="406"/>
      <c r="O815" s="406"/>
      <c r="P815" s="406"/>
      <c r="Q815" s="406"/>
      <c r="R815" s="406"/>
      <c r="S815" s="406"/>
      <c r="T815" s="406"/>
      <c r="U815" s="406"/>
      <c r="V815" s="406"/>
      <c r="W815" s="351"/>
      <c r="X815" s="351"/>
      <c r="Y815" s="351"/>
      <c r="Z815" s="351"/>
      <c r="AA815" s="351"/>
      <c r="AB815" s="351"/>
      <c r="AC815" s="351"/>
      <c r="AD815" s="351"/>
      <c r="AE815" s="351"/>
      <c r="AF815" s="351"/>
      <c r="AG815" s="351"/>
      <c r="AH815" s="351"/>
      <c r="AI815" s="351"/>
      <c r="AJ815" s="351"/>
      <c r="AK815" s="351"/>
    </row>
    <row r="816" spans="1:37" customFormat="1" ht="14.4" x14ac:dyDescent="0.3">
      <c r="A816" s="2"/>
      <c r="B816" s="175"/>
      <c r="C816" s="175"/>
      <c r="D816" s="175"/>
      <c r="F816" s="175"/>
      <c r="G816" s="175"/>
      <c r="H816" s="406"/>
      <c r="I816" s="406"/>
      <c r="J816" s="406"/>
      <c r="K816" s="406"/>
      <c r="L816" s="406"/>
      <c r="M816" s="406"/>
      <c r="N816" s="406"/>
      <c r="O816" s="406"/>
      <c r="P816" s="406"/>
      <c r="Q816" s="406"/>
      <c r="R816" s="406"/>
      <c r="S816" s="406"/>
      <c r="T816" s="406"/>
      <c r="U816" s="406"/>
      <c r="V816" s="406"/>
      <c r="W816" s="351"/>
      <c r="X816" s="351"/>
      <c r="Y816" s="351"/>
      <c r="Z816" s="351"/>
      <c r="AA816" s="351"/>
      <c r="AB816" s="351"/>
      <c r="AC816" s="351"/>
      <c r="AD816" s="351"/>
      <c r="AE816" s="351"/>
      <c r="AF816" s="351"/>
      <c r="AG816" s="351"/>
      <c r="AH816" s="351"/>
      <c r="AI816" s="351"/>
      <c r="AJ816" s="351"/>
      <c r="AK816" s="351"/>
    </row>
    <row r="817" spans="1:37" customFormat="1" ht="14.4" x14ac:dyDescent="0.3">
      <c r="A817" s="2"/>
      <c r="B817" s="175"/>
      <c r="C817" s="175"/>
      <c r="D817" s="175"/>
      <c r="F817" s="175"/>
      <c r="G817" s="175"/>
      <c r="H817" s="406"/>
      <c r="I817" s="406"/>
      <c r="J817" s="406"/>
      <c r="K817" s="406"/>
      <c r="L817" s="406"/>
      <c r="M817" s="406"/>
      <c r="N817" s="406"/>
      <c r="O817" s="406"/>
      <c r="P817" s="406"/>
      <c r="Q817" s="406"/>
      <c r="R817" s="406"/>
      <c r="S817" s="406"/>
      <c r="T817" s="406"/>
      <c r="U817" s="406"/>
      <c r="V817" s="406"/>
      <c r="W817" s="351"/>
      <c r="X817" s="351"/>
      <c r="Y817" s="351"/>
      <c r="Z817" s="351"/>
      <c r="AA817" s="351"/>
      <c r="AB817" s="351"/>
      <c r="AC817" s="351"/>
      <c r="AD817" s="351"/>
      <c r="AE817" s="351"/>
      <c r="AF817" s="351"/>
      <c r="AG817" s="351"/>
      <c r="AH817" s="351"/>
      <c r="AI817" s="351"/>
      <c r="AJ817" s="351"/>
      <c r="AK817" s="351"/>
    </row>
    <row r="818" spans="1:37" customFormat="1" ht="14.4" x14ac:dyDescent="0.3">
      <c r="A818" s="2"/>
      <c r="B818" s="175"/>
      <c r="C818" s="175"/>
      <c r="D818" s="175"/>
      <c r="F818" s="175"/>
      <c r="G818" s="175"/>
      <c r="H818" s="406"/>
      <c r="I818" s="406"/>
      <c r="J818" s="406"/>
      <c r="K818" s="406"/>
      <c r="L818" s="406"/>
      <c r="M818" s="406"/>
      <c r="N818" s="406"/>
      <c r="O818" s="406"/>
      <c r="P818" s="406"/>
      <c r="Q818" s="406"/>
      <c r="R818" s="406"/>
      <c r="S818" s="406"/>
      <c r="T818" s="406"/>
      <c r="U818" s="406"/>
      <c r="V818" s="406"/>
      <c r="W818" s="351"/>
      <c r="X818" s="351"/>
      <c r="Y818" s="351"/>
      <c r="Z818" s="351"/>
      <c r="AA818" s="351"/>
      <c r="AB818" s="351"/>
      <c r="AC818" s="351"/>
      <c r="AD818" s="351"/>
      <c r="AE818" s="351"/>
      <c r="AF818" s="351"/>
      <c r="AG818" s="351"/>
      <c r="AH818" s="351"/>
      <c r="AI818" s="351"/>
      <c r="AJ818" s="351"/>
      <c r="AK818" s="351"/>
    </row>
    <row r="819" spans="1:37" customFormat="1" ht="14.4" x14ac:dyDescent="0.3">
      <c r="A819" s="2"/>
      <c r="B819" s="175"/>
      <c r="C819" s="175"/>
      <c r="D819" s="175"/>
      <c r="F819" s="175"/>
      <c r="G819" s="175"/>
      <c r="H819" s="406"/>
      <c r="I819" s="406"/>
      <c r="J819" s="406"/>
      <c r="K819" s="406"/>
      <c r="L819" s="406"/>
      <c r="M819" s="406"/>
      <c r="N819" s="406"/>
      <c r="O819" s="406"/>
      <c r="P819" s="406"/>
      <c r="Q819" s="406"/>
      <c r="R819" s="406"/>
      <c r="S819" s="406"/>
      <c r="T819" s="406"/>
      <c r="U819" s="406"/>
      <c r="V819" s="406"/>
      <c r="W819" s="351"/>
      <c r="X819" s="351"/>
      <c r="Y819" s="351"/>
      <c r="Z819" s="351"/>
      <c r="AA819" s="351"/>
      <c r="AB819" s="351"/>
      <c r="AC819" s="351"/>
      <c r="AD819" s="351"/>
      <c r="AE819" s="351"/>
      <c r="AF819" s="351"/>
      <c r="AG819" s="351"/>
      <c r="AH819" s="351"/>
      <c r="AI819" s="351"/>
      <c r="AJ819" s="351"/>
      <c r="AK819" s="351"/>
    </row>
    <row r="820" spans="1:37" customFormat="1" ht="14.4" x14ac:dyDescent="0.3">
      <c r="A820" s="2"/>
      <c r="B820" s="175"/>
      <c r="C820" s="175"/>
      <c r="D820" s="175"/>
      <c r="F820" s="175"/>
      <c r="G820" s="175"/>
      <c r="H820" s="406"/>
      <c r="I820" s="406"/>
      <c r="J820" s="406"/>
      <c r="K820" s="406"/>
      <c r="L820" s="406"/>
      <c r="M820" s="406"/>
      <c r="N820" s="406"/>
      <c r="O820" s="406"/>
      <c r="P820" s="406"/>
      <c r="Q820" s="406"/>
      <c r="R820" s="406"/>
      <c r="S820" s="406"/>
      <c r="T820" s="406"/>
      <c r="U820" s="406"/>
      <c r="V820" s="406"/>
      <c r="W820" s="351"/>
      <c r="X820" s="351"/>
      <c r="Y820" s="351"/>
      <c r="Z820" s="351"/>
      <c r="AA820" s="351"/>
      <c r="AB820" s="351"/>
      <c r="AC820" s="351"/>
      <c r="AD820" s="351"/>
      <c r="AE820" s="351"/>
      <c r="AF820" s="351"/>
      <c r="AG820" s="351"/>
      <c r="AH820" s="351"/>
      <c r="AI820" s="351"/>
      <c r="AJ820" s="351"/>
      <c r="AK820" s="351"/>
    </row>
    <row r="821" spans="1:37" customFormat="1" ht="14.4" x14ac:dyDescent="0.3">
      <c r="A821" s="2"/>
      <c r="B821" s="175"/>
      <c r="C821" s="175"/>
      <c r="D821" s="175"/>
      <c r="F821" s="175"/>
      <c r="G821" s="175"/>
      <c r="H821" s="406"/>
      <c r="I821" s="406"/>
      <c r="J821" s="406"/>
      <c r="K821" s="406"/>
      <c r="L821" s="406"/>
      <c r="M821" s="406"/>
      <c r="N821" s="406"/>
      <c r="O821" s="406"/>
      <c r="P821" s="406"/>
      <c r="Q821" s="406"/>
      <c r="R821" s="406"/>
      <c r="S821" s="406"/>
      <c r="T821" s="406"/>
      <c r="U821" s="406"/>
      <c r="V821" s="406"/>
      <c r="W821" s="351"/>
      <c r="X821" s="351"/>
      <c r="Y821" s="351"/>
      <c r="Z821" s="351"/>
      <c r="AA821" s="351"/>
      <c r="AB821" s="351"/>
      <c r="AC821" s="351"/>
      <c r="AD821" s="351"/>
      <c r="AE821" s="351"/>
      <c r="AF821" s="351"/>
      <c r="AG821" s="351"/>
      <c r="AH821" s="351"/>
      <c r="AI821" s="351"/>
      <c r="AJ821" s="351"/>
      <c r="AK821" s="351"/>
    </row>
    <row r="822" spans="1:37" customFormat="1" ht="14.4" x14ac:dyDescent="0.3">
      <c r="A822" s="2"/>
      <c r="B822" s="175"/>
      <c r="C822" s="175"/>
      <c r="D822" s="175"/>
      <c r="F822" s="175"/>
      <c r="G822" s="175"/>
      <c r="H822" s="406"/>
      <c r="I822" s="406"/>
      <c r="J822" s="406"/>
      <c r="K822" s="406"/>
      <c r="L822" s="406"/>
      <c r="M822" s="406"/>
      <c r="N822" s="406"/>
      <c r="O822" s="406"/>
      <c r="P822" s="406"/>
      <c r="Q822" s="406"/>
      <c r="R822" s="406"/>
      <c r="S822" s="406"/>
      <c r="T822" s="406"/>
      <c r="U822" s="406"/>
      <c r="V822" s="406"/>
      <c r="W822" s="351"/>
      <c r="X822" s="351"/>
      <c r="Y822" s="351"/>
      <c r="Z822" s="351"/>
      <c r="AA822" s="351"/>
      <c r="AB822" s="351"/>
      <c r="AC822" s="351"/>
      <c r="AD822" s="351"/>
      <c r="AE822" s="351"/>
      <c r="AF822" s="351"/>
      <c r="AG822" s="351"/>
      <c r="AH822" s="351"/>
      <c r="AI822" s="351"/>
      <c r="AJ822" s="351"/>
      <c r="AK822" s="351"/>
    </row>
    <row r="823" spans="1:37" customFormat="1" ht="14.4" x14ac:dyDescent="0.3">
      <c r="A823" s="2"/>
      <c r="B823" s="175"/>
      <c r="C823" s="175"/>
      <c r="D823" s="175"/>
      <c r="F823" s="175"/>
      <c r="G823" s="175"/>
      <c r="H823" s="406"/>
      <c r="I823" s="406"/>
      <c r="J823" s="406"/>
      <c r="K823" s="406"/>
      <c r="L823" s="406"/>
      <c r="M823" s="406"/>
      <c r="N823" s="406"/>
      <c r="O823" s="406"/>
      <c r="P823" s="406"/>
      <c r="Q823" s="406"/>
      <c r="R823" s="406"/>
      <c r="S823" s="406"/>
      <c r="T823" s="406"/>
      <c r="U823" s="406"/>
      <c r="V823" s="406"/>
      <c r="W823" s="351"/>
      <c r="X823" s="351"/>
      <c r="Y823" s="351"/>
      <c r="Z823" s="351"/>
      <c r="AA823" s="351"/>
      <c r="AB823" s="351"/>
      <c r="AC823" s="351"/>
      <c r="AD823" s="351"/>
      <c r="AE823" s="351"/>
      <c r="AF823" s="351"/>
      <c r="AG823" s="351"/>
      <c r="AH823" s="351"/>
      <c r="AI823" s="351"/>
      <c r="AJ823" s="351"/>
      <c r="AK823" s="351"/>
    </row>
    <row r="824" spans="1:37" customFormat="1" ht="14.4" x14ac:dyDescent="0.3">
      <c r="A824" s="2"/>
      <c r="B824" s="175"/>
      <c r="C824" s="175"/>
      <c r="D824" s="175"/>
      <c r="F824" s="175"/>
      <c r="G824" s="175"/>
      <c r="H824" s="406"/>
      <c r="I824" s="406"/>
      <c r="J824" s="406"/>
      <c r="K824" s="406"/>
      <c r="L824" s="406"/>
      <c r="M824" s="406"/>
      <c r="N824" s="406"/>
      <c r="O824" s="406"/>
      <c r="P824" s="406"/>
      <c r="Q824" s="406"/>
      <c r="R824" s="406"/>
      <c r="S824" s="406"/>
      <c r="T824" s="406"/>
      <c r="U824" s="406"/>
      <c r="V824" s="406"/>
      <c r="W824" s="351"/>
      <c r="X824" s="351"/>
      <c r="Y824" s="351"/>
      <c r="Z824" s="351"/>
      <c r="AA824" s="351"/>
      <c r="AB824" s="351"/>
      <c r="AC824" s="351"/>
      <c r="AD824" s="351"/>
      <c r="AE824" s="351"/>
      <c r="AF824" s="351"/>
      <c r="AG824" s="351"/>
      <c r="AH824" s="351"/>
      <c r="AI824" s="351"/>
      <c r="AJ824" s="351"/>
      <c r="AK824" s="351"/>
    </row>
    <row r="825" spans="1:37" customFormat="1" ht="14.4" x14ac:dyDescent="0.3">
      <c r="A825" s="2"/>
      <c r="B825" s="175"/>
      <c r="C825" s="175"/>
      <c r="D825" s="175"/>
      <c r="F825" s="175"/>
      <c r="G825" s="175"/>
      <c r="H825" s="406"/>
      <c r="I825" s="406"/>
      <c r="J825" s="406"/>
      <c r="K825" s="406"/>
      <c r="L825" s="406"/>
      <c r="M825" s="406"/>
      <c r="N825" s="406"/>
      <c r="O825" s="406"/>
      <c r="P825" s="406"/>
      <c r="Q825" s="406"/>
      <c r="R825" s="406"/>
      <c r="S825" s="406"/>
      <c r="T825" s="406"/>
      <c r="U825" s="406"/>
      <c r="V825" s="406"/>
      <c r="W825" s="351"/>
      <c r="X825" s="351"/>
      <c r="Y825" s="351"/>
      <c r="Z825" s="351"/>
      <c r="AA825" s="351"/>
      <c r="AB825" s="351"/>
      <c r="AC825" s="351"/>
      <c r="AD825" s="351"/>
      <c r="AE825" s="351"/>
      <c r="AF825" s="351"/>
      <c r="AG825" s="351"/>
      <c r="AH825" s="351"/>
      <c r="AI825" s="351"/>
      <c r="AJ825" s="351"/>
      <c r="AK825" s="351"/>
    </row>
    <row r="826" spans="1:37" customFormat="1" ht="14.4" x14ac:dyDescent="0.3">
      <c r="A826" s="2"/>
      <c r="B826" s="175"/>
      <c r="C826" s="175"/>
      <c r="D826" s="175"/>
      <c r="F826" s="175"/>
      <c r="G826" s="175"/>
      <c r="H826" s="406"/>
      <c r="I826" s="406"/>
      <c r="J826" s="406"/>
      <c r="K826" s="406"/>
      <c r="L826" s="406"/>
      <c r="M826" s="406"/>
      <c r="N826" s="406"/>
      <c r="O826" s="406"/>
      <c r="P826" s="406"/>
      <c r="Q826" s="406"/>
      <c r="R826" s="406"/>
      <c r="S826" s="406"/>
      <c r="T826" s="406"/>
      <c r="U826" s="406"/>
      <c r="V826" s="406"/>
      <c r="W826" s="351"/>
      <c r="X826" s="351"/>
      <c r="Y826" s="351"/>
      <c r="Z826" s="351"/>
      <c r="AA826" s="351"/>
      <c r="AB826" s="351"/>
      <c r="AC826" s="351"/>
      <c r="AD826" s="351"/>
      <c r="AE826" s="351"/>
      <c r="AF826" s="351"/>
      <c r="AG826" s="351"/>
      <c r="AH826" s="351"/>
      <c r="AI826" s="351"/>
      <c r="AJ826" s="351"/>
      <c r="AK826" s="351"/>
    </row>
    <row r="827" spans="1:37" customFormat="1" ht="14.4" x14ac:dyDescent="0.3">
      <c r="A827" s="2"/>
      <c r="B827" s="175"/>
      <c r="C827" s="175"/>
      <c r="D827" s="175"/>
      <c r="F827" s="175"/>
      <c r="G827" s="175"/>
      <c r="H827" s="406"/>
      <c r="I827" s="406"/>
      <c r="J827" s="406"/>
      <c r="K827" s="406"/>
      <c r="L827" s="406"/>
      <c r="M827" s="406"/>
      <c r="N827" s="406"/>
      <c r="O827" s="406"/>
      <c r="P827" s="406"/>
      <c r="Q827" s="406"/>
      <c r="R827" s="406"/>
      <c r="S827" s="406"/>
      <c r="T827" s="406"/>
      <c r="U827" s="406"/>
      <c r="V827" s="406"/>
      <c r="W827" s="351"/>
      <c r="X827" s="351"/>
      <c r="Y827" s="351"/>
      <c r="Z827" s="351"/>
      <c r="AA827" s="351"/>
      <c r="AB827" s="351"/>
      <c r="AC827" s="351"/>
      <c r="AD827" s="351"/>
      <c r="AE827" s="351"/>
      <c r="AF827" s="351"/>
      <c r="AG827" s="351"/>
      <c r="AH827" s="351"/>
      <c r="AI827" s="351"/>
      <c r="AJ827" s="351"/>
      <c r="AK827" s="351"/>
    </row>
    <row r="828" spans="1:37" customFormat="1" ht="14.4" x14ac:dyDescent="0.3">
      <c r="A828" s="2"/>
      <c r="B828" s="175"/>
      <c r="C828" s="175"/>
      <c r="D828" s="175"/>
      <c r="F828" s="175"/>
      <c r="G828" s="175"/>
      <c r="H828" s="406"/>
      <c r="I828" s="406"/>
      <c r="J828" s="406"/>
      <c r="K828" s="406"/>
      <c r="L828" s="406"/>
      <c r="M828" s="406"/>
      <c r="N828" s="406"/>
      <c r="O828" s="406"/>
      <c r="P828" s="406"/>
      <c r="Q828" s="406"/>
      <c r="R828" s="406"/>
      <c r="S828" s="406"/>
      <c r="T828" s="406"/>
      <c r="U828" s="406"/>
      <c r="V828" s="406"/>
      <c r="W828" s="351"/>
      <c r="X828" s="351"/>
      <c r="Y828" s="351"/>
      <c r="Z828" s="351"/>
      <c r="AA828" s="351"/>
      <c r="AB828" s="351"/>
      <c r="AC828" s="351"/>
      <c r="AD828" s="351"/>
      <c r="AE828" s="351"/>
      <c r="AF828" s="351"/>
      <c r="AG828" s="351"/>
      <c r="AH828" s="351"/>
      <c r="AI828" s="351"/>
      <c r="AJ828" s="351"/>
      <c r="AK828" s="351"/>
    </row>
    <row r="829" spans="1:37" customFormat="1" ht="14.4" x14ac:dyDescent="0.3">
      <c r="A829" s="2"/>
      <c r="B829" s="175"/>
      <c r="C829" s="175"/>
      <c r="D829" s="175"/>
      <c r="F829" s="175"/>
      <c r="G829" s="175"/>
      <c r="H829" s="406"/>
      <c r="I829" s="406"/>
      <c r="J829" s="406"/>
      <c r="K829" s="406"/>
      <c r="L829" s="406"/>
      <c r="M829" s="406"/>
      <c r="N829" s="406"/>
      <c r="O829" s="406"/>
      <c r="P829" s="406"/>
      <c r="Q829" s="406"/>
      <c r="R829" s="406"/>
      <c r="S829" s="406"/>
      <c r="T829" s="406"/>
      <c r="U829" s="406"/>
      <c r="V829" s="406"/>
      <c r="W829" s="351"/>
      <c r="X829" s="351"/>
      <c r="Y829" s="351"/>
      <c r="Z829" s="351"/>
      <c r="AA829" s="351"/>
      <c r="AB829" s="351"/>
      <c r="AC829" s="351"/>
      <c r="AD829" s="351"/>
      <c r="AE829" s="351"/>
      <c r="AF829" s="351"/>
      <c r="AG829" s="351"/>
      <c r="AH829" s="351"/>
      <c r="AI829" s="351"/>
      <c r="AJ829" s="351"/>
      <c r="AK829" s="351"/>
    </row>
    <row r="830" spans="1:37" customFormat="1" ht="14.4" x14ac:dyDescent="0.3">
      <c r="A830" s="2"/>
      <c r="B830" s="175"/>
      <c r="C830" s="175"/>
      <c r="D830" s="175"/>
      <c r="F830" s="175"/>
      <c r="G830" s="175"/>
      <c r="H830" s="406"/>
      <c r="I830" s="406"/>
      <c r="J830" s="406"/>
      <c r="K830" s="406"/>
      <c r="L830" s="406"/>
      <c r="M830" s="406"/>
      <c r="N830" s="406"/>
      <c r="O830" s="406"/>
      <c r="P830" s="406"/>
      <c r="Q830" s="406"/>
      <c r="R830" s="406"/>
      <c r="S830" s="406"/>
      <c r="T830" s="406"/>
      <c r="U830" s="406"/>
      <c r="V830" s="406"/>
      <c r="W830" s="351"/>
      <c r="X830" s="351"/>
      <c r="Y830" s="351"/>
      <c r="Z830" s="351"/>
      <c r="AA830" s="351"/>
      <c r="AB830" s="351"/>
      <c r="AC830" s="351"/>
      <c r="AD830" s="351"/>
      <c r="AE830" s="351"/>
      <c r="AF830" s="351"/>
      <c r="AG830" s="351"/>
      <c r="AH830" s="351"/>
      <c r="AI830" s="351"/>
      <c r="AJ830" s="351"/>
      <c r="AK830" s="351"/>
    </row>
    <row r="831" spans="1:37" customFormat="1" ht="14.4" x14ac:dyDescent="0.3">
      <c r="A831" s="2"/>
      <c r="B831" s="175"/>
      <c r="C831" s="175"/>
      <c r="D831" s="175"/>
      <c r="F831" s="175"/>
      <c r="G831" s="175"/>
      <c r="H831" s="406"/>
      <c r="I831" s="406"/>
      <c r="J831" s="406"/>
      <c r="K831" s="406"/>
      <c r="L831" s="406"/>
      <c r="M831" s="406"/>
      <c r="N831" s="406"/>
      <c r="O831" s="406"/>
      <c r="P831" s="406"/>
      <c r="Q831" s="406"/>
      <c r="R831" s="406"/>
      <c r="S831" s="406"/>
      <c r="T831" s="406"/>
      <c r="U831" s="406"/>
      <c r="V831" s="406"/>
      <c r="W831" s="351"/>
      <c r="X831" s="351"/>
      <c r="Y831" s="351"/>
      <c r="Z831" s="351"/>
      <c r="AA831" s="351"/>
      <c r="AB831" s="351"/>
      <c r="AC831" s="351"/>
      <c r="AD831" s="351"/>
      <c r="AE831" s="351"/>
      <c r="AF831" s="351"/>
      <c r="AG831" s="351"/>
      <c r="AH831" s="351"/>
      <c r="AI831" s="351"/>
      <c r="AJ831" s="351"/>
      <c r="AK831" s="351"/>
    </row>
    <row r="832" spans="1:37" customFormat="1" ht="14.4" x14ac:dyDescent="0.3">
      <c r="A832" s="2"/>
      <c r="B832" s="175"/>
      <c r="C832" s="175"/>
      <c r="D832" s="175"/>
      <c r="F832" s="175"/>
      <c r="G832" s="175"/>
      <c r="H832" s="406"/>
      <c r="I832" s="406"/>
      <c r="J832" s="406"/>
      <c r="K832" s="406"/>
      <c r="L832" s="406"/>
      <c r="M832" s="406"/>
      <c r="N832" s="406"/>
      <c r="O832" s="406"/>
      <c r="P832" s="406"/>
      <c r="Q832" s="406"/>
      <c r="R832" s="406"/>
      <c r="S832" s="406"/>
      <c r="T832" s="406"/>
      <c r="U832" s="406"/>
      <c r="V832" s="406"/>
      <c r="W832" s="351"/>
      <c r="X832" s="351"/>
      <c r="Y832" s="351"/>
      <c r="Z832" s="351"/>
      <c r="AA832" s="351"/>
      <c r="AB832" s="351"/>
      <c r="AC832" s="351"/>
      <c r="AD832" s="351"/>
      <c r="AE832" s="351"/>
      <c r="AF832" s="351"/>
      <c r="AG832" s="351"/>
      <c r="AH832" s="351"/>
      <c r="AI832" s="351"/>
      <c r="AJ832" s="351"/>
      <c r="AK832" s="351"/>
    </row>
    <row r="833" spans="1:37" customFormat="1" ht="14.4" x14ac:dyDescent="0.3">
      <c r="A833" s="2"/>
      <c r="B833" s="175"/>
      <c r="C833" s="175"/>
      <c r="D833" s="175"/>
      <c r="F833" s="175"/>
      <c r="G833" s="175"/>
      <c r="H833" s="406"/>
      <c r="I833" s="406"/>
      <c r="J833" s="406"/>
      <c r="K833" s="406"/>
      <c r="L833" s="406"/>
      <c r="M833" s="406"/>
      <c r="N833" s="406"/>
      <c r="O833" s="406"/>
      <c r="P833" s="406"/>
      <c r="Q833" s="406"/>
      <c r="R833" s="406"/>
      <c r="S833" s="406"/>
      <c r="T833" s="406"/>
      <c r="U833" s="406"/>
      <c r="V833" s="406"/>
      <c r="W833" s="351"/>
      <c r="X833" s="351"/>
      <c r="Y833" s="351"/>
      <c r="Z833" s="351"/>
      <c r="AA833" s="351"/>
      <c r="AB833" s="351"/>
      <c r="AC833" s="351"/>
      <c r="AD833" s="351"/>
      <c r="AE833" s="351"/>
      <c r="AF833" s="351"/>
      <c r="AG833" s="351"/>
      <c r="AH833" s="351"/>
      <c r="AI833" s="351"/>
      <c r="AJ833" s="351"/>
      <c r="AK833" s="351"/>
    </row>
    <row r="834" spans="1:37" customFormat="1" ht="14.4" x14ac:dyDescent="0.3">
      <c r="A834" s="2"/>
      <c r="B834" s="175"/>
      <c r="C834" s="175"/>
      <c r="D834" s="175"/>
      <c r="F834" s="175"/>
      <c r="G834" s="175"/>
      <c r="H834" s="406"/>
      <c r="I834" s="406"/>
      <c r="J834" s="406"/>
      <c r="K834" s="406"/>
      <c r="L834" s="406"/>
      <c r="M834" s="406"/>
      <c r="N834" s="406"/>
      <c r="O834" s="406"/>
      <c r="P834" s="406"/>
      <c r="Q834" s="406"/>
      <c r="R834" s="406"/>
      <c r="S834" s="406"/>
      <c r="T834" s="406"/>
      <c r="U834" s="406"/>
      <c r="V834" s="406"/>
      <c r="W834" s="351"/>
      <c r="X834" s="351"/>
      <c r="Y834" s="351"/>
      <c r="Z834" s="351"/>
      <c r="AA834" s="351"/>
      <c r="AB834" s="351"/>
      <c r="AC834" s="351"/>
      <c r="AD834" s="351"/>
      <c r="AE834" s="351"/>
      <c r="AF834" s="351"/>
      <c r="AG834" s="351"/>
      <c r="AH834" s="351"/>
      <c r="AI834" s="351"/>
      <c r="AJ834" s="351"/>
      <c r="AK834" s="351"/>
    </row>
    <row r="835" spans="1:37" customFormat="1" ht="14.4" x14ac:dyDescent="0.3">
      <c r="A835" s="2"/>
      <c r="B835" s="175"/>
      <c r="C835" s="175"/>
      <c r="D835" s="175"/>
      <c r="F835" s="175"/>
      <c r="G835" s="175"/>
      <c r="H835" s="406"/>
      <c r="I835" s="406"/>
      <c r="J835" s="406"/>
      <c r="K835" s="406"/>
      <c r="L835" s="406"/>
      <c r="M835" s="406"/>
      <c r="N835" s="406"/>
      <c r="O835" s="406"/>
      <c r="P835" s="406"/>
      <c r="Q835" s="406"/>
      <c r="R835" s="406"/>
      <c r="S835" s="406"/>
      <c r="T835" s="406"/>
      <c r="U835" s="406"/>
      <c r="V835" s="406"/>
      <c r="W835" s="351"/>
      <c r="X835" s="351"/>
      <c r="Y835" s="351"/>
      <c r="Z835" s="351"/>
      <c r="AA835" s="351"/>
      <c r="AB835" s="351"/>
      <c r="AC835" s="351"/>
      <c r="AD835" s="351"/>
      <c r="AE835" s="351"/>
      <c r="AF835" s="351"/>
      <c r="AG835" s="351"/>
      <c r="AH835" s="351"/>
      <c r="AI835" s="351"/>
      <c r="AJ835" s="351"/>
      <c r="AK835" s="351"/>
    </row>
    <row r="836" spans="1:37" customFormat="1" ht="14.4" x14ac:dyDescent="0.3">
      <c r="A836" s="2"/>
      <c r="B836" s="175"/>
      <c r="C836" s="175"/>
      <c r="D836" s="175"/>
      <c r="F836" s="175"/>
      <c r="G836" s="175"/>
      <c r="H836" s="406"/>
      <c r="I836" s="406"/>
      <c r="J836" s="406"/>
      <c r="K836" s="406"/>
      <c r="L836" s="406"/>
      <c r="M836" s="406"/>
      <c r="N836" s="406"/>
      <c r="O836" s="406"/>
      <c r="P836" s="406"/>
      <c r="Q836" s="406"/>
      <c r="R836" s="406"/>
      <c r="S836" s="406"/>
      <c r="T836" s="406"/>
      <c r="U836" s="406"/>
      <c r="V836" s="406"/>
      <c r="W836" s="351"/>
      <c r="X836" s="351"/>
      <c r="Y836" s="351"/>
      <c r="Z836" s="351"/>
      <c r="AA836" s="351"/>
      <c r="AB836" s="351"/>
      <c r="AC836" s="351"/>
      <c r="AD836" s="351"/>
      <c r="AE836" s="351"/>
      <c r="AF836" s="351"/>
      <c r="AG836" s="351"/>
      <c r="AH836" s="351"/>
      <c r="AI836" s="351"/>
      <c r="AJ836" s="351"/>
      <c r="AK836" s="351"/>
    </row>
    <row r="837" spans="1:37" customFormat="1" ht="14.4" x14ac:dyDescent="0.3">
      <c r="A837" s="2"/>
      <c r="B837" s="175"/>
      <c r="C837" s="175"/>
      <c r="D837" s="175"/>
      <c r="F837" s="175"/>
      <c r="G837" s="175"/>
      <c r="H837" s="406"/>
      <c r="I837" s="406"/>
      <c r="J837" s="406"/>
      <c r="K837" s="406"/>
      <c r="L837" s="406"/>
      <c r="M837" s="406"/>
      <c r="N837" s="406"/>
      <c r="O837" s="406"/>
      <c r="P837" s="406"/>
      <c r="Q837" s="406"/>
      <c r="R837" s="406"/>
      <c r="S837" s="406"/>
      <c r="T837" s="406"/>
      <c r="U837" s="406"/>
      <c r="V837" s="406"/>
      <c r="W837" s="351"/>
      <c r="X837" s="351"/>
      <c r="Y837" s="351"/>
      <c r="Z837" s="351"/>
      <c r="AA837" s="351"/>
      <c r="AB837" s="351"/>
      <c r="AC837" s="351"/>
      <c r="AD837" s="351"/>
      <c r="AE837" s="351"/>
      <c r="AF837" s="351"/>
      <c r="AG837" s="351"/>
      <c r="AH837" s="351"/>
      <c r="AI837" s="351"/>
      <c r="AJ837" s="351"/>
      <c r="AK837" s="351"/>
    </row>
    <row r="838" spans="1:37" customFormat="1" ht="14.4" x14ac:dyDescent="0.3">
      <c r="A838" s="2"/>
      <c r="B838" s="175"/>
      <c r="C838" s="175"/>
      <c r="D838" s="175"/>
      <c r="F838" s="175"/>
      <c r="G838" s="175"/>
      <c r="H838" s="406"/>
      <c r="I838" s="406"/>
      <c r="J838" s="406"/>
      <c r="K838" s="406"/>
      <c r="L838" s="406"/>
      <c r="M838" s="406"/>
      <c r="N838" s="406"/>
      <c r="O838" s="406"/>
      <c r="P838" s="406"/>
      <c r="Q838" s="406"/>
      <c r="R838" s="406"/>
      <c r="S838" s="406"/>
      <c r="T838" s="406"/>
      <c r="U838" s="406"/>
      <c r="V838" s="406"/>
      <c r="W838" s="351"/>
      <c r="X838" s="351"/>
      <c r="Y838" s="351"/>
      <c r="Z838" s="351"/>
      <c r="AA838" s="351"/>
      <c r="AB838" s="351"/>
      <c r="AC838" s="351"/>
      <c r="AD838" s="351"/>
      <c r="AE838" s="351"/>
      <c r="AF838" s="351"/>
      <c r="AG838" s="351"/>
      <c r="AH838" s="351"/>
      <c r="AI838" s="351"/>
      <c r="AJ838" s="351"/>
      <c r="AK838" s="351"/>
    </row>
    <row r="839" spans="1:37" customFormat="1" ht="14.4" x14ac:dyDescent="0.3">
      <c r="A839" s="2"/>
      <c r="B839" s="175"/>
      <c r="C839" s="175"/>
      <c r="D839" s="175"/>
      <c r="F839" s="175"/>
      <c r="G839" s="175"/>
      <c r="H839" s="406"/>
      <c r="I839" s="406"/>
      <c r="J839" s="406"/>
      <c r="K839" s="406"/>
      <c r="L839" s="406"/>
      <c r="M839" s="406"/>
      <c r="N839" s="406"/>
      <c r="O839" s="406"/>
      <c r="P839" s="406"/>
      <c r="Q839" s="406"/>
      <c r="R839" s="406"/>
      <c r="S839" s="406"/>
      <c r="T839" s="406"/>
      <c r="U839" s="406"/>
      <c r="V839" s="406"/>
      <c r="W839" s="351"/>
      <c r="X839" s="351"/>
      <c r="Y839" s="351"/>
      <c r="Z839" s="351"/>
      <c r="AA839" s="351"/>
      <c r="AB839" s="351"/>
      <c r="AC839" s="351"/>
      <c r="AD839" s="351"/>
      <c r="AE839" s="351"/>
      <c r="AF839" s="351"/>
      <c r="AG839" s="351"/>
      <c r="AH839" s="351"/>
      <c r="AI839" s="351"/>
      <c r="AJ839" s="351"/>
      <c r="AK839" s="351"/>
    </row>
    <row r="840" spans="1:37" customFormat="1" ht="14.4" x14ac:dyDescent="0.3">
      <c r="A840" s="2"/>
      <c r="B840" s="175"/>
      <c r="C840" s="175"/>
      <c r="D840" s="175"/>
      <c r="F840" s="175"/>
      <c r="G840" s="175"/>
      <c r="H840" s="406"/>
      <c r="I840" s="406"/>
      <c r="J840" s="406"/>
      <c r="K840" s="406"/>
      <c r="L840" s="406"/>
      <c r="M840" s="406"/>
      <c r="N840" s="406"/>
      <c r="O840" s="406"/>
      <c r="P840" s="406"/>
      <c r="Q840" s="406"/>
      <c r="R840" s="406"/>
      <c r="S840" s="406"/>
      <c r="T840" s="406"/>
      <c r="U840" s="406"/>
      <c r="V840" s="406"/>
      <c r="W840" s="351"/>
      <c r="X840" s="351"/>
      <c r="Y840" s="351"/>
      <c r="Z840" s="351"/>
      <c r="AA840" s="351"/>
      <c r="AB840" s="351"/>
      <c r="AC840" s="351"/>
      <c r="AD840" s="351"/>
      <c r="AE840" s="351"/>
      <c r="AF840" s="351"/>
      <c r="AG840" s="351"/>
      <c r="AH840" s="351"/>
      <c r="AI840" s="351"/>
      <c r="AJ840" s="351"/>
      <c r="AK840" s="351"/>
    </row>
    <row r="841" spans="1:37" customFormat="1" ht="14.4" x14ac:dyDescent="0.3">
      <c r="A841" s="2"/>
      <c r="B841" s="175"/>
      <c r="C841" s="175"/>
      <c r="D841" s="175"/>
      <c r="F841" s="175"/>
      <c r="G841" s="175"/>
      <c r="H841" s="406"/>
      <c r="I841" s="406"/>
      <c r="J841" s="406"/>
      <c r="K841" s="406"/>
      <c r="L841" s="406"/>
      <c r="M841" s="406"/>
      <c r="N841" s="406"/>
      <c r="O841" s="406"/>
      <c r="P841" s="406"/>
      <c r="Q841" s="406"/>
      <c r="R841" s="406"/>
      <c r="S841" s="406"/>
      <c r="T841" s="406"/>
      <c r="U841" s="406"/>
      <c r="V841" s="406"/>
      <c r="W841" s="351"/>
      <c r="X841" s="351"/>
      <c r="Y841" s="351"/>
      <c r="Z841" s="351"/>
      <c r="AA841" s="351"/>
      <c r="AB841" s="351"/>
      <c r="AC841" s="351"/>
      <c r="AD841" s="351"/>
      <c r="AE841" s="351"/>
      <c r="AF841" s="351"/>
      <c r="AG841" s="351"/>
      <c r="AH841" s="351"/>
      <c r="AI841" s="351"/>
      <c r="AJ841" s="351"/>
      <c r="AK841" s="351"/>
    </row>
    <row r="842" spans="1:37" customFormat="1" ht="14.4" x14ac:dyDescent="0.3">
      <c r="A842" s="2"/>
      <c r="B842" s="175"/>
      <c r="C842" s="175"/>
      <c r="D842" s="175"/>
      <c r="F842" s="175"/>
      <c r="G842" s="175"/>
      <c r="H842" s="406"/>
      <c r="I842" s="406"/>
      <c r="J842" s="406"/>
      <c r="K842" s="406"/>
      <c r="L842" s="406"/>
      <c r="M842" s="406"/>
      <c r="N842" s="406"/>
      <c r="O842" s="406"/>
      <c r="P842" s="406"/>
      <c r="Q842" s="406"/>
      <c r="R842" s="406"/>
      <c r="S842" s="406"/>
      <c r="T842" s="406"/>
      <c r="U842" s="406"/>
      <c r="V842" s="406"/>
      <c r="W842" s="351"/>
      <c r="X842" s="351"/>
      <c r="Y842" s="351"/>
      <c r="Z842" s="351"/>
      <c r="AA842" s="351"/>
      <c r="AB842" s="351"/>
      <c r="AC842" s="351"/>
      <c r="AD842" s="351"/>
      <c r="AE842" s="351"/>
      <c r="AF842" s="351"/>
      <c r="AG842" s="351"/>
      <c r="AH842" s="351"/>
      <c r="AI842" s="351"/>
      <c r="AJ842" s="351"/>
      <c r="AK842" s="351"/>
    </row>
    <row r="843" spans="1:37" customFormat="1" ht="14.4" x14ac:dyDescent="0.3">
      <c r="A843" s="2"/>
      <c r="B843" s="175"/>
      <c r="C843" s="175"/>
      <c r="D843" s="175"/>
      <c r="F843" s="175"/>
      <c r="G843" s="175"/>
      <c r="H843" s="406"/>
      <c r="I843" s="406"/>
      <c r="J843" s="406"/>
      <c r="K843" s="406"/>
      <c r="L843" s="406"/>
      <c r="M843" s="406"/>
      <c r="N843" s="406"/>
      <c r="O843" s="406"/>
      <c r="P843" s="406"/>
      <c r="Q843" s="406"/>
      <c r="R843" s="406"/>
      <c r="S843" s="406"/>
      <c r="T843" s="406"/>
      <c r="U843" s="406"/>
      <c r="V843" s="406"/>
      <c r="W843" s="351"/>
      <c r="X843" s="351"/>
      <c r="Y843" s="351"/>
      <c r="Z843" s="351"/>
      <c r="AA843" s="351"/>
      <c r="AB843" s="351"/>
      <c r="AC843" s="351"/>
      <c r="AD843" s="351"/>
      <c r="AE843" s="351"/>
      <c r="AF843" s="351"/>
      <c r="AG843" s="351"/>
      <c r="AH843" s="351"/>
      <c r="AI843" s="351"/>
      <c r="AJ843" s="351"/>
      <c r="AK843" s="351"/>
    </row>
    <row r="844" spans="1:37" customFormat="1" ht="14.4" x14ac:dyDescent="0.3">
      <c r="A844" s="2"/>
      <c r="B844" s="175"/>
      <c r="C844" s="175"/>
      <c r="D844" s="175"/>
      <c r="F844" s="175"/>
      <c r="G844" s="175"/>
      <c r="H844" s="406"/>
      <c r="I844" s="406"/>
      <c r="J844" s="406"/>
      <c r="K844" s="406"/>
      <c r="L844" s="406"/>
      <c r="M844" s="406"/>
      <c r="N844" s="406"/>
      <c r="O844" s="406"/>
      <c r="P844" s="406"/>
      <c r="Q844" s="406"/>
      <c r="R844" s="406"/>
      <c r="S844" s="406"/>
      <c r="T844" s="406"/>
      <c r="U844" s="406"/>
      <c r="V844" s="406"/>
      <c r="W844" s="351"/>
      <c r="X844" s="351"/>
      <c r="Y844" s="351"/>
      <c r="Z844" s="351"/>
      <c r="AA844" s="351"/>
      <c r="AB844" s="351"/>
      <c r="AC844" s="351"/>
      <c r="AD844" s="351"/>
      <c r="AE844" s="351"/>
      <c r="AF844" s="351"/>
      <c r="AG844" s="351"/>
      <c r="AH844" s="351"/>
      <c r="AI844" s="351"/>
      <c r="AJ844" s="351"/>
      <c r="AK844" s="351"/>
    </row>
    <row r="845" spans="1:37" customFormat="1" ht="14.4" x14ac:dyDescent="0.3">
      <c r="A845" s="2"/>
      <c r="B845" s="175"/>
      <c r="C845" s="175"/>
      <c r="D845" s="175"/>
      <c r="F845" s="175"/>
      <c r="G845" s="175"/>
      <c r="H845" s="406"/>
      <c r="I845" s="406"/>
      <c r="J845" s="406"/>
      <c r="K845" s="406"/>
      <c r="L845" s="406"/>
      <c r="M845" s="406"/>
      <c r="N845" s="406"/>
      <c r="O845" s="406"/>
      <c r="P845" s="406"/>
      <c r="Q845" s="406"/>
      <c r="R845" s="406"/>
      <c r="S845" s="406"/>
      <c r="T845" s="406"/>
      <c r="U845" s="406"/>
      <c r="V845" s="406"/>
      <c r="W845" s="351"/>
      <c r="X845" s="351"/>
      <c r="Y845" s="351"/>
      <c r="Z845" s="351"/>
      <c r="AA845" s="351"/>
      <c r="AB845" s="351"/>
      <c r="AC845" s="351"/>
      <c r="AD845" s="351"/>
      <c r="AE845" s="351"/>
      <c r="AF845" s="351"/>
      <c r="AG845" s="351"/>
      <c r="AH845" s="351"/>
      <c r="AI845" s="351"/>
      <c r="AJ845" s="351"/>
      <c r="AK845" s="351"/>
    </row>
    <row r="846" spans="1:37" customFormat="1" ht="14.4" x14ac:dyDescent="0.3">
      <c r="A846" s="2"/>
      <c r="B846" s="175"/>
      <c r="C846" s="175"/>
      <c r="D846" s="175"/>
      <c r="F846" s="175"/>
      <c r="G846" s="175"/>
      <c r="H846" s="406"/>
      <c r="I846" s="406"/>
      <c r="J846" s="406"/>
      <c r="K846" s="406"/>
      <c r="L846" s="406"/>
      <c r="M846" s="406"/>
      <c r="N846" s="406"/>
      <c r="O846" s="406"/>
      <c r="P846" s="406"/>
      <c r="Q846" s="406"/>
      <c r="R846" s="406"/>
      <c r="S846" s="406"/>
      <c r="T846" s="406"/>
      <c r="U846" s="406"/>
      <c r="V846" s="406"/>
      <c r="W846" s="351"/>
      <c r="X846" s="351"/>
      <c r="Y846" s="351"/>
      <c r="Z846" s="351"/>
      <c r="AA846" s="351"/>
      <c r="AB846" s="351"/>
      <c r="AC846" s="351"/>
      <c r="AD846" s="351"/>
      <c r="AE846" s="351"/>
      <c r="AF846" s="351"/>
      <c r="AG846" s="351"/>
      <c r="AH846" s="351"/>
      <c r="AI846" s="351"/>
      <c r="AJ846" s="351"/>
      <c r="AK846" s="351"/>
    </row>
    <row r="847" spans="1:37" customFormat="1" ht="14.4" x14ac:dyDescent="0.3">
      <c r="A847" s="2"/>
      <c r="B847" s="175"/>
      <c r="C847" s="175"/>
      <c r="D847" s="175"/>
      <c r="F847" s="175"/>
      <c r="G847" s="175"/>
      <c r="H847" s="406"/>
      <c r="I847" s="406"/>
      <c r="J847" s="406"/>
      <c r="K847" s="406"/>
      <c r="L847" s="406"/>
      <c r="M847" s="406"/>
      <c r="N847" s="406"/>
      <c r="O847" s="406"/>
      <c r="P847" s="406"/>
      <c r="Q847" s="406"/>
      <c r="R847" s="406"/>
      <c r="S847" s="406"/>
      <c r="T847" s="406"/>
      <c r="U847" s="406"/>
      <c r="V847" s="406"/>
      <c r="W847" s="351"/>
      <c r="X847" s="351"/>
      <c r="Y847" s="351"/>
      <c r="Z847" s="351"/>
      <c r="AA847" s="351"/>
      <c r="AB847" s="351"/>
      <c r="AC847" s="351"/>
      <c r="AD847" s="351"/>
      <c r="AE847" s="351"/>
      <c r="AF847" s="351"/>
      <c r="AG847" s="351"/>
      <c r="AH847" s="351"/>
      <c r="AI847" s="351"/>
      <c r="AJ847" s="351"/>
      <c r="AK847" s="351"/>
    </row>
    <row r="848" spans="1:37" customFormat="1" ht="14.4" x14ac:dyDescent="0.3">
      <c r="A848" s="2"/>
      <c r="B848" s="175"/>
      <c r="C848" s="175"/>
      <c r="D848" s="175"/>
      <c r="F848" s="175"/>
      <c r="G848" s="175"/>
      <c r="H848" s="406"/>
      <c r="I848" s="406"/>
      <c r="J848" s="406"/>
      <c r="K848" s="406"/>
      <c r="L848" s="406"/>
      <c r="M848" s="406"/>
      <c r="N848" s="406"/>
      <c r="O848" s="406"/>
      <c r="P848" s="406"/>
      <c r="Q848" s="406"/>
      <c r="R848" s="406"/>
      <c r="S848" s="406"/>
      <c r="T848" s="406"/>
      <c r="U848" s="406"/>
      <c r="V848" s="406"/>
      <c r="W848" s="351"/>
      <c r="X848" s="351"/>
      <c r="Y848" s="351"/>
      <c r="Z848" s="351"/>
      <c r="AA848" s="351"/>
      <c r="AB848" s="351"/>
      <c r="AC848" s="351"/>
      <c r="AD848" s="351"/>
      <c r="AE848" s="351"/>
      <c r="AF848" s="351"/>
      <c r="AG848" s="351"/>
      <c r="AH848" s="351"/>
      <c r="AI848" s="351"/>
      <c r="AJ848" s="351"/>
      <c r="AK848" s="351"/>
    </row>
    <row r="849" spans="1:37" customFormat="1" ht="14.4" x14ac:dyDescent="0.3">
      <c r="A849" s="2"/>
      <c r="B849" s="175"/>
      <c r="C849" s="175"/>
      <c r="D849" s="175"/>
      <c r="F849" s="175"/>
      <c r="G849" s="175"/>
      <c r="H849" s="406"/>
      <c r="I849" s="406"/>
      <c r="J849" s="406"/>
      <c r="K849" s="406"/>
      <c r="L849" s="406"/>
      <c r="M849" s="406"/>
      <c r="N849" s="406"/>
      <c r="O849" s="406"/>
      <c r="P849" s="406"/>
      <c r="Q849" s="406"/>
      <c r="R849" s="406"/>
      <c r="S849" s="406"/>
      <c r="T849" s="406"/>
      <c r="U849" s="406"/>
      <c r="V849" s="406"/>
      <c r="W849" s="351"/>
      <c r="X849" s="351"/>
      <c r="Y849" s="351"/>
      <c r="Z849" s="351"/>
      <c r="AA849" s="351"/>
      <c r="AB849" s="351"/>
      <c r="AC849" s="351"/>
      <c r="AD849" s="351"/>
      <c r="AE849" s="351"/>
      <c r="AF849" s="351"/>
      <c r="AG849" s="351"/>
      <c r="AH849" s="351"/>
      <c r="AI849" s="351"/>
      <c r="AJ849" s="351"/>
      <c r="AK849" s="351"/>
    </row>
    <row r="850" spans="1:37" customFormat="1" ht="14.4" x14ac:dyDescent="0.3">
      <c r="A850" s="2"/>
      <c r="B850" s="175"/>
      <c r="C850" s="175"/>
      <c r="D850" s="175"/>
      <c r="F850" s="175"/>
      <c r="G850" s="175"/>
      <c r="H850" s="406"/>
      <c r="I850" s="406"/>
      <c r="J850" s="406"/>
      <c r="K850" s="406"/>
      <c r="L850" s="406"/>
      <c r="M850" s="406"/>
      <c r="N850" s="406"/>
      <c r="O850" s="406"/>
      <c r="P850" s="406"/>
      <c r="Q850" s="406"/>
      <c r="R850" s="406"/>
      <c r="S850" s="406"/>
      <c r="T850" s="406"/>
      <c r="U850" s="406"/>
      <c r="V850" s="406"/>
      <c r="W850" s="351"/>
      <c r="X850" s="351"/>
      <c r="Y850" s="351"/>
      <c r="Z850" s="351"/>
      <c r="AA850" s="351"/>
      <c r="AB850" s="351"/>
      <c r="AC850" s="351"/>
      <c r="AD850" s="351"/>
      <c r="AE850" s="351"/>
      <c r="AF850" s="351"/>
      <c r="AG850" s="351"/>
      <c r="AH850" s="351"/>
      <c r="AI850" s="351"/>
      <c r="AJ850" s="351"/>
      <c r="AK850" s="351"/>
    </row>
    <row r="851" spans="1:37" customFormat="1" ht="14.4" x14ac:dyDescent="0.3">
      <c r="A851" s="2"/>
      <c r="B851" s="175"/>
      <c r="C851" s="175"/>
      <c r="D851" s="175"/>
      <c r="F851" s="175"/>
      <c r="G851" s="175"/>
      <c r="H851" s="406"/>
      <c r="I851" s="406"/>
      <c r="J851" s="406"/>
      <c r="K851" s="406"/>
      <c r="L851" s="406"/>
      <c r="M851" s="406"/>
      <c r="N851" s="406"/>
      <c r="O851" s="406"/>
      <c r="P851" s="406"/>
      <c r="Q851" s="406"/>
      <c r="R851" s="406"/>
      <c r="S851" s="406"/>
      <c r="T851" s="406"/>
      <c r="U851" s="406"/>
      <c r="V851" s="406"/>
      <c r="W851" s="351"/>
      <c r="X851" s="351"/>
      <c r="Y851" s="351"/>
      <c r="Z851" s="351"/>
      <c r="AA851" s="351"/>
      <c r="AB851" s="351"/>
      <c r="AC851" s="351"/>
      <c r="AD851" s="351"/>
      <c r="AE851" s="351"/>
      <c r="AF851" s="351"/>
      <c r="AG851" s="351"/>
      <c r="AH851" s="351"/>
      <c r="AI851" s="351"/>
      <c r="AJ851" s="351"/>
      <c r="AK851" s="351"/>
    </row>
    <row r="852" spans="1:37" customFormat="1" ht="14.4" x14ac:dyDescent="0.3">
      <c r="A852" s="2"/>
      <c r="B852" s="175"/>
      <c r="C852" s="175"/>
      <c r="D852" s="175"/>
      <c r="F852" s="175"/>
      <c r="G852" s="175"/>
      <c r="H852" s="406"/>
      <c r="I852" s="406"/>
      <c r="J852" s="406"/>
      <c r="K852" s="406"/>
      <c r="L852" s="406"/>
      <c r="M852" s="406"/>
      <c r="N852" s="406"/>
      <c r="O852" s="406"/>
      <c r="P852" s="406"/>
      <c r="Q852" s="406"/>
      <c r="R852" s="406"/>
      <c r="S852" s="406"/>
      <c r="T852" s="406"/>
      <c r="U852" s="406"/>
      <c r="V852" s="406"/>
      <c r="W852" s="351"/>
      <c r="X852" s="351"/>
      <c r="Y852" s="351"/>
      <c r="Z852" s="351"/>
      <c r="AA852" s="351"/>
      <c r="AB852" s="351"/>
      <c r="AC852" s="351"/>
      <c r="AD852" s="351"/>
      <c r="AE852" s="351"/>
      <c r="AF852" s="351"/>
      <c r="AG852" s="351"/>
      <c r="AH852" s="351"/>
      <c r="AI852" s="351"/>
      <c r="AJ852" s="351"/>
      <c r="AK852" s="351"/>
    </row>
    <row r="853" spans="1:37" customFormat="1" ht="14.4" x14ac:dyDescent="0.3">
      <c r="A853" s="2"/>
      <c r="B853" s="175"/>
      <c r="C853" s="175"/>
      <c r="D853" s="175"/>
      <c r="F853" s="175"/>
      <c r="G853" s="175"/>
      <c r="H853" s="406"/>
      <c r="I853" s="406"/>
      <c r="J853" s="406"/>
      <c r="K853" s="406"/>
      <c r="L853" s="406"/>
      <c r="M853" s="406"/>
      <c r="N853" s="406"/>
      <c r="O853" s="406"/>
      <c r="P853" s="406"/>
      <c r="Q853" s="406"/>
      <c r="R853" s="406"/>
      <c r="S853" s="406"/>
      <c r="T853" s="406"/>
      <c r="U853" s="406"/>
      <c r="V853" s="406"/>
      <c r="W853" s="351"/>
      <c r="X853" s="351"/>
      <c r="Y853" s="351"/>
      <c r="Z853" s="351"/>
      <c r="AA853" s="351"/>
      <c r="AB853" s="351"/>
      <c r="AC853" s="351"/>
      <c r="AD853" s="351"/>
      <c r="AE853" s="351"/>
      <c r="AF853" s="351"/>
      <c r="AG853" s="351"/>
      <c r="AH853" s="351"/>
      <c r="AI853" s="351"/>
      <c r="AJ853" s="351"/>
      <c r="AK853" s="351"/>
    </row>
    <row r="854" spans="1:37" customFormat="1" ht="14.4" x14ac:dyDescent="0.3">
      <c r="A854" s="2"/>
      <c r="B854" s="175"/>
      <c r="C854" s="175"/>
      <c r="D854" s="175"/>
      <c r="F854" s="175"/>
      <c r="G854" s="175"/>
      <c r="H854" s="406"/>
      <c r="I854" s="406"/>
      <c r="J854" s="406"/>
      <c r="K854" s="406"/>
      <c r="L854" s="406"/>
      <c r="M854" s="406"/>
      <c r="N854" s="406"/>
      <c r="O854" s="406"/>
      <c r="P854" s="406"/>
      <c r="Q854" s="406"/>
      <c r="R854" s="406"/>
      <c r="S854" s="406"/>
      <c r="T854" s="406"/>
      <c r="U854" s="406"/>
      <c r="V854" s="406"/>
      <c r="W854" s="351"/>
      <c r="X854" s="351"/>
      <c r="Y854" s="351"/>
      <c r="Z854" s="351"/>
      <c r="AA854" s="351"/>
      <c r="AB854" s="351"/>
      <c r="AC854" s="351"/>
      <c r="AD854" s="351"/>
      <c r="AE854" s="351"/>
      <c r="AF854" s="351"/>
      <c r="AG854" s="351"/>
      <c r="AH854" s="351"/>
      <c r="AI854" s="351"/>
      <c r="AJ854" s="351"/>
      <c r="AK854" s="351"/>
    </row>
    <row r="855" spans="1:37" customFormat="1" ht="14.4" x14ac:dyDescent="0.3">
      <c r="A855" s="2"/>
      <c r="B855" s="175"/>
      <c r="C855" s="175"/>
      <c r="D855" s="175"/>
      <c r="F855" s="175"/>
      <c r="G855" s="175"/>
      <c r="H855" s="406"/>
      <c r="I855" s="406"/>
      <c r="J855" s="406"/>
      <c r="K855" s="406"/>
      <c r="L855" s="406"/>
      <c r="M855" s="406"/>
      <c r="N855" s="406"/>
      <c r="O855" s="406"/>
      <c r="P855" s="406"/>
      <c r="Q855" s="406"/>
      <c r="R855" s="406"/>
      <c r="S855" s="406"/>
      <c r="T855" s="406"/>
      <c r="U855" s="406"/>
      <c r="V855" s="406"/>
      <c r="W855" s="351"/>
      <c r="X855" s="351"/>
      <c r="Y855" s="351"/>
      <c r="Z855" s="351"/>
      <c r="AA855" s="351"/>
      <c r="AB855" s="351"/>
      <c r="AC855" s="351"/>
      <c r="AD855" s="351"/>
      <c r="AE855" s="351"/>
      <c r="AF855" s="351"/>
      <c r="AG855" s="351"/>
      <c r="AH855" s="351"/>
      <c r="AI855" s="351"/>
      <c r="AJ855" s="351"/>
      <c r="AK855" s="351"/>
    </row>
    <row r="856" spans="1:37" customFormat="1" ht="14.4" x14ac:dyDescent="0.3">
      <c r="A856" s="2"/>
      <c r="B856" s="175"/>
      <c r="C856" s="175"/>
      <c r="D856" s="175"/>
      <c r="F856" s="175"/>
      <c r="G856" s="175"/>
      <c r="H856" s="406"/>
      <c r="I856" s="406"/>
      <c r="J856" s="406"/>
      <c r="K856" s="406"/>
      <c r="L856" s="406"/>
      <c r="M856" s="406"/>
      <c r="N856" s="406"/>
      <c r="O856" s="406"/>
      <c r="P856" s="406"/>
      <c r="Q856" s="406"/>
      <c r="R856" s="406"/>
      <c r="S856" s="406"/>
      <c r="T856" s="406"/>
      <c r="U856" s="406"/>
      <c r="V856" s="406"/>
      <c r="W856" s="351"/>
      <c r="X856" s="351"/>
      <c r="Y856" s="351"/>
      <c r="Z856" s="351"/>
      <c r="AA856" s="351"/>
      <c r="AB856" s="351"/>
      <c r="AC856" s="351"/>
      <c r="AD856" s="351"/>
      <c r="AE856" s="351"/>
      <c r="AF856" s="351"/>
      <c r="AG856" s="351"/>
      <c r="AH856" s="351"/>
      <c r="AI856" s="351"/>
      <c r="AJ856" s="351"/>
      <c r="AK856" s="351"/>
    </row>
    <row r="857" spans="1:37" customFormat="1" ht="14.4" x14ac:dyDescent="0.3">
      <c r="A857" s="2"/>
      <c r="B857" s="175"/>
      <c r="C857" s="175"/>
      <c r="D857" s="175"/>
      <c r="F857" s="175"/>
      <c r="G857" s="175"/>
      <c r="H857" s="406"/>
      <c r="I857" s="406"/>
      <c r="J857" s="406"/>
      <c r="K857" s="406"/>
      <c r="L857" s="406"/>
      <c r="M857" s="406"/>
      <c r="N857" s="406"/>
      <c r="O857" s="406"/>
      <c r="P857" s="406"/>
      <c r="Q857" s="406"/>
      <c r="R857" s="406"/>
      <c r="S857" s="406"/>
      <c r="T857" s="406"/>
      <c r="U857" s="406"/>
      <c r="V857" s="406"/>
      <c r="W857" s="351"/>
      <c r="X857" s="351"/>
      <c r="Y857" s="351"/>
      <c r="Z857" s="351"/>
      <c r="AA857" s="351"/>
      <c r="AB857" s="351"/>
      <c r="AC857" s="351"/>
      <c r="AD857" s="351"/>
      <c r="AE857" s="351"/>
      <c r="AF857" s="351"/>
      <c r="AG857" s="351"/>
      <c r="AH857" s="351"/>
      <c r="AI857" s="351"/>
      <c r="AJ857" s="351"/>
      <c r="AK857" s="351"/>
    </row>
    <row r="858" spans="1:37" customFormat="1" ht="14.4" x14ac:dyDescent="0.3">
      <c r="A858" s="2"/>
      <c r="B858" s="175"/>
      <c r="C858" s="175"/>
      <c r="D858" s="175"/>
      <c r="F858" s="175"/>
      <c r="G858" s="175"/>
      <c r="H858" s="406"/>
      <c r="I858" s="406"/>
      <c r="J858" s="406"/>
      <c r="K858" s="406"/>
      <c r="L858" s="406"/>
      <c r="M858" s="406"/>
      <c r="N858" s="406"/>
      <c r="O858" s="406"/>
      <c r="P858" s="406"/>
      <c r="Q858" s="406"/>
      <c r="R858" s="406"/>
      <c r="S858" s="406"/>
      <c r="T858" s="406"/>
      <c r="U858" s="406"/>
      <c r="V858" s="406"/>
      <c r="W858" s="351"/>
      <c r="X858" s="351"/>
      <c r="Y858" s="351"/>
      <c r="Z858" s="351"/>
      <c r="AA858" s="351"/>
      <c r="AB858" s="351"/>
      <c r="AC858" s="351"/>
      <c r="AD858" s="351"/>
      <c r="AE858" s="351"/>
      <c r="AF858" s="351"/>
      <c r="AG858" s="351"/>
      <c r="AH858" s="351"/>
      <c r="AI858" s="351"/>
      <c r="AJ858" s="351"/>
      <c r="AK858" s="351"/>
    </row>
    <row r="859" spans="1:37" customFormat="1" ht="14.4" x14ac:dyDescent="0.3">
      <c r="A859" s="2"/>
      <c r="B859" s="175"/>
      <c r="C859" s="175"/>
      <c r="D859" s="175"/>
      <c r="F859" s="175"/>
      <c r="G859" s="175"/>
      <c r="H859" s="406"/>
      <c r="I859" s="406"/>
      <c r="J859" s="406"/>
      <c r="K859" s="406"/>
      <c r="L859" s="406"/>
      <c r="M859" s="406"/>
      <c r="N859" s="406"/>
      <c r="O859" s="406"/>
      <c r="P859" s="406"/>
      <c r="Q859" s="406"/>
      <c r="R859" s="406"/>
      <c r="S859" s="406"/>
      <c r="T859" s="406"/>
      <c r="U859" s="406"/>
      <c r="V859" s="406"/>
      <c r="W859" s="351"/>
      <c r="X859" s="351"/>
      <c r="Y859" s="351"/>
      <c r="Z859" s="351"/>
      <c r="AA859" s="351"/>
      <c r="AB859" s="351"/>
      <c r="AC859" s="351"/>
      <c r="AD859" s="351"/>
      <c r="AE859" s="351"/>
      <c r="AF859" s="351"/>
      <c r="AG859" s="351"/>
      <c r="AH859" s="351"/>
      <c r="AI859" s="351"/>
      <c r="AJ859" s="351"/>
      <c r="AK859" s="351"/>
    </row>
    <row r="860" spans="1:37" customFormat="1" ht="14.4" x14ac:dyDescent="0.3">
      <c r="A860" s="2"/>
      <c r="B860" s="175"/>
      <c r="C860" s="175"/>
      <c r="D860" s="175"/>
      <c r="F860" s="175"/>
      <c r="G860" s="175"/>
      <c r="H860" s="406"/>
      <c r="I860" s="406"/>
      <c r="J860" s="406"/>
      <c r="K860" s="406"/>
      <c r="L860" s="406"/>
      <c r="M860" s="406"/>
      <c r="N860" s="406"/>
      <c r="O860" s="406"/>
      <c r="P860" s="406"/>
      <c r="Q860" s="406"/>
      <c r="R860" s="406"/>
      <c r="S860" s="406"/>
      <c r="T860" s="406"/>
      <c r="U860" s="406"/>
      <c r="V860" s="406"/>
      <c r="W860" s="351"/>
      <c r="X860" s="351"/>
      <c r="Y860" s="351"/>
      <c r="Z860" s="351"/>
      <c r="AA860" s="351"/>
      <c r="AB860" s="351"/>
      <c r="AC860" s="351"/>
      <c r="AD860" s="351"/>
      <c r="AE860" s="351"/>
      <c r="AF860" s="351"/>
      <c r="AG860" s="351"/>
      <c r="AH860" s="351"/>
      <c r="AI860" s="351"/>
      <c r="AJ860" s="351"/>
      <c r="AK860" s="351"/>
    </row>
    <row r="861" spans="1:37" customFormat="1" ht="14.4" x14ac:dyDescent="0.3">
      <c r="A861" s="2"/>
      <c r="B861" s="175"/>
      <c r="C861" s="175"/>
      <c r="D861" s="175"/>
      <c r="F861" s="175"/>
      <c r="G861" s="175"/>
      <c r="H861" s="406"/>
      <c r="I861" s="406"/>
      <c r="J861" s="406"/>
      <c r="K861" s="406"/>
      <c r="L861" s="406"/>
      <c r="M861" s="406"/>
      <c r="N861" s="406"/>
      <c r="O861" s="406"/>
      <c r="P861" s="406"/>
      <c r="Q861" s="406"/>
      <c r="R861" s="406"/>
      <c r="S861" s="406"/>
      <c r="T861" s="406"/>
      <c r="U861" s="406"/>
      <c r="V861" s="406"/>
      <c r="W861" s="351"/>
      <c r="X861" s="351"/>
      <c r="Y861" s="351"/>
      <c r="Z861" s="351"/>
      <c r="AA861" s="351"/>
      <c r="AB861" s="351"/>
      <c r="AC861" s="351"/>
      <c r="AD861" s="351"/>
      <c r="AE861" s="351"/>
      <c r="AF861" s="351"/>
      <c r="AG861" s="351"/>
      <c r="AH861" s="351"/>
      <c r="AI861" s="351"/>
      <c r="AJ861" s="351"/>
      <c r="AK861" s="351"/>
    </row>
    <row r="862" spans="1:37" customFormat="1" ht="14.4" x14ac:dyDescent="0.3">
      <c r="A862" s="2"/>
      <c r="B862" s="175"/>
      <c r="C862" s="175"/>
      <c r="D862" s="175"/>
      <c r="F862" s="175"/>
      <c r="G862" s="175"/>
      <c r="H862" s="406"/>
      <c r="I862" s="406"/>
      <c r="J862" s="406"/>
      <c r="K862" s="406"/>
      <c r="L862" s="406"/>
      <c r="M862" s="406"/>
      <c r="N862" s="406"/>
      <c r="O862" s="406"/>
      <c r="P862" s="406"/>
      <c r="Q862" s="406"/>
      <c r="R862" s="406"/>
      <c r="S862" s="406"/>
      <c r="T862" s="406"/>
      <c r="U862" s="406"/>
      <c r="V862" s="406"/>
      <c r="W862" s="351"/>
      <c r="X862" s="351"/>
      <c r="Y862" s="351"/>
      <c r="Z862" s="351"/>
      <c r="AA862" s="351"/>
      <c r="AB862" s="351"/>
      <c r="AC862" s="351"/>
      <c r="AD862" s="351"/>
      <c r="AE862" s="351"/>
      <c r="AF862" s="351"/>
      <c r="AG862" s="351"/>
      <c r="AH862" s="351"/>
      <c r="AI862" s="351"/>
      <c r="AJ862" s="351"/>
      <c r="AK862" s="351"/>
    </row>
    <row r="863" spans="1:37" customFormat="1" ht="14.4" x14ac:dyDescent="0.3">
      <c r="A863" s="2"/>
      <c r="B863" s="175"/>
      <c r="C863" s="175"/>
      <c r="D863" s="175"/>
      <c r="F863" s="175"/>
      <c r="G863" s="175"/>
      <c r="H863" s="406"/>
      <c r="I863" s="406"/>
      <c r="J863" s="406"/>
      <c r="K863" s="406"/>
      <c r="L863" s="406"/>
      <c r="M863" s="406"/>
      <c r="N863" s="406"/>
      <c r="O863" s="406"/>
      <c r="P863" s="406"/>
      <c r="Q863" s="406"/>
      <c r="R863" s="406"/>
      <c r="S863" s="406"/>
      <c r="T863" s="406"/>
      <c r="U863" s="406"/>
      <c r="V863" s="406"/>
      <c r="W863" s="351"/>
      <c r="X863" s="351"/>
      <c r="Y863" s="351"/>
      <c r="Z863" s="351"/>
      <c r="AA863" s="351"/>
      <c r="AB863" s="351"/>
      <c r="AC863" s="351"/>
      <c r="AD863" s="351"/>
      <c r="AE863" s="351"/>
      <c r="AF863" s="351"/>
      <c r="AG863" s="351"/>
      <c r="AH863" s="351"/>
      <c r="AI863" s="351"/>
      <c r="AJ863" s="351"/>
      <c r="AK863" s="351"/>
    </row>
    <row r="864" spans="1:37" customFormat="1" ht="14.4" x14ac:dyDescent="0.3">
      <c r="A864" s="2"/>
      <c r="B864" s="175"/>
      <c r="C864" s="175"/>
      <c r="D864" s="175"/>
      <c r="F864" s="175"/>
      <c r="G864" s="175"/>
      <c r="H864" s="406"/>
      <c r="I864" s="406"/>
      <c r="J864" s="406"/>
      <c r="K864" s="406"/>
      <c r="L864" s="406"/>
      <c r="M864" s="406"/>
      <c r="N864" s="406"/>
      <c r="O864" s="406"/>
      <c r="P864" s="406"/>
      <c r="Q864" s="406"/>
      <c r="R864" s="406"/>
      <c r="S864" s="406"/>
      <c r="T864" s="406"/>
      <c r="U864" s="406"/>
      <c r="V864" s="406"/>
      <c r="W864" s="351"/>
      <c r="X864" s="351"/>
      <c r="Y864" s="351"/>
      <c r="Z864" s="351"/>
      <c r="AA864" s="351"/>
      <c r="AB864" s="351"/>
      <c r="AC864" s="351"/>
      <c r="AD864" s="351"/>
      <c r="AE864" s="351"/>
      <c r="AF864" s="351"/>
      <c r="AG864" s="351"/>
      <c r="AH864" s="351"/>
      <c r="AI864" s="351"/>
      <c r="AJ864" s="351"/>
      <c r="AK864" s="351"/>
    </row>
    <row r="865" spans="1:37" customFormat="1" ht="14.4" x14ac:dyDescent="0.3">
      <c r="A865" s="2"/>
      <c r="B865" s="175"/>
      <c r="C865" s="175"/>
      <c r="D865" s="175"/>
      <c r="F865" s="175"/>
      <c r="G865" s="175"/>
      <c r="H865" s="406"/>
      <c r="I865" s="406"/>
      <c r="J865" s="406"/>
      <c r="K865" s="406"/>
      <c r="L865" s="406"/>
      <c r="M865" s="406"/>
      <c r="N865" s="406"/>
      <c r="O865" s="406"/>
      <c r="P865" s="406"/>
      <c r="Q865" s="406"/>
      <c r="R865" s="406"/>
      <c r="S865" s="406"/>
      <c r="T865" s="406"/>
      <c r="U865" s="406"/>
      <c r="V865" s="406"/>
      <c r="W865" s="351"/>
      <c r="X865" s="351"/>
      <c r="Y865" s="351"/>
      <c r="Z865" s="351"/>
      <c r="AA865" s="351"/>
      <c r="AB865" s="351"/>
      <c r="AC865" s="351"/>
      <c r="AD865" s="351"/>
      <c r="AE865" s="351"/>
      <c r="AF865" s="351"/>
      <c r="AG865" s="351"/>
      <c r="AH865" s="351"/>
      <c r="AI865" s="351"/>
      <c r="AJ865" s="351"/>
      <c r="AK865" s="351"/>
    </row>
    <row r="866" spans="1:37" customFormat="1" ht="14.4" x14ac:dyDescent="0.3">
      <c r="A866" s="2"/>
      <c r="B866" s="175"/>
      <c r="C866" s="175"/>
      <c r="D866" s="175"/>
      <c r="F866" s="175"/>
      <c r="G866" s="175"/>
      <c r="H866" s="406"/>
      <c r="I866" s="406"/>
      <c r="J866" s="406"/>
      <c r="K866" s="406"/>
      <c r="L866" s="406"/>
      <c r="M866" s="406"/>
      <c r="N866" s="406"/>
      <c r="O866" s="406"/>
      <c r="P866" s="406"/>
      <c r="Q866" s="406"/>
      <c r="R866" s="406"/>
      <c r="S866" s="406"/>
      <c r="T866" s="406"/>
      <c r="U866" s="406"/>
      <c r="V866" s="406"/>
      <c r="W866" s="351"/>
      <c r="X866" s="351"/>
      <c r="Y866" s="351"/>
      <c r="Z866" s="351"/>
      <c r="AA866" s="351"/>
      <c r="AB866" s="351"/>
      <c r="AC866" s="351"/>
      <c r="AD866" s="351"/>
      <c r="AE866" s="351"/>
      <c r="AF866" s="351"/>
      <c r="AG866" s="351"/>
      <c r="AH866" s="351"/>
      <c r="AI866" s="351"/>
      <c r="AJ866" s="351"/>
      <c r="AK866" s="351"/>
    </row>
    <row r="867" spans="1:37" customFormat="1" ht="14.4" x14ac:dyDescent="0.3">
      <c r="A867" s="2"/>
      <c r="B867" s="175"/>
      <c r="C867" s="175"/>
      <c r="D867" s="175"/>
      <c r="F867" s="175"/>
      <c r="G867" s="175"/>
      <c r="H867" s="406"/>
      <c r="I867" s="406"/>
      <c r="J867" s="406"/>
      <c r="K867" s="406"/>
      <c r="L867" s="406"/>
      <c r="M867" s="406"/>
      <c r="N867" s="406"/>
      <c r="O867" s="406"/>
      <c r="P867" s="406"/>
      <c r="Q867" s="406"/>
      <c r="R867" s="406"/>
      <c r="S867" s="406"/>
      <c r="T867" s="406"/>
      <c r="U867" s="406"/>
      <c r="V867" s="406"/>
      <c r="W867" s="351"/>
      <c r="X867" s="351"/>
      <c r="Y867" s="351"/>
      <c r="Z867" s="351"/>
      <c r="AA867" s="351"/>
      <c r="AB867" s="351"/>
      <c r="AC867" s="351"/>
      <c r="AD867" s="351"/>
      <c r="AE867" s="351"/>
      <c r="AF867" s="351"/>
      <c r="AG867" s="351"/>
      <c r="AH867" s="351"/>
      <c r="AI867" s="351"/>
      <c r="AJ867" s="351"/>
      <c r="AK867" s="351"/>
    </row>
    <row r="868" spans="1:37" customFormat="1" ht="14.4" x14ac:dyDescent="0.3">
      <c r="A868" s="2"/>
      <c r="B868" s="175"/>
      <c r="C868" s="175"/>
      <c r="D868" s="175"/>
      <c r="F868" s="175"/>
      <c r="G868" s="175"/>
      <c r="H868" s="406"/>
      <c r="I868" s="406"/>
      <c r="J868" s="406"/>
      <c r="K868" s="406"/>
      <c r="L868" s="406"/>
      <c r="M868" s="406"/>
      <c r="N868" s="406"/>
      <c r="O868" s="406"/>
      <c r="P868" s="406"/>
      <c r="Q868" s="406"/>
      <c r="R868" s="406"/>
      <c r="S868" s="406"/>
      <c r="T868" s="406"/>
      <c r="U868" s="406"/>
      <c r="V868" s="406"/>
      <c r="W868" s="351"/>
      <c r="X868" s="351"/>
      <c r="Y868" s="351"/>
      <c r="Z868" s="351"/>
      <c r="AA868" s="351"/>
      <c r="AB868" s="351"/>
      <c r="AC868" s="351"/>
      <c r="AD868" s="351"/>
      <c r="AE868" s="351"/>
      <c r="AF868" s="351"/>
      <c r="AG868" s="351"/>
      <c r="AH868" s="351"/>
      <c r="AI868" s="351"/>
      <c r="AJ868" s="351"/>
      <c r="AK868" s="351"/>
    </row>
    <row r="869" spans="1:37" customFormat="1" ht="14.4" x14ac:dyDescent="0.3">
      <c r="A869" s="2"/>
      <c r="B869" s="175"/>
      <c r="C869" s="175"/>
      <c r="D869" s="175"/>
      <c r="F869" s="175"/>
      <c r="G869" s="175"/>
      <c r="H869" s="406"/>
      <c r="I869" s="406"/>
      <c r="J869" s="406"/>
      <c r="K869" s="406"/>
      <c r="L869" s="406"/>
      <c r="M869" s="406"/>
      <c r="N869" s="406"/>
      <c r="O869" s="406"/>
      <c r="P869" s="406"/>
      <c r="Q869" s="406"/>
      <c r="R869" s="406"/>
      <c r="S869" s="406"/>
      <c r="T869" s="406"/>
      <c r="U869" s="406"/>
      <c r="V869" s="406"/>
      <c r="W869" s="351"/>
      <c r="X869" s="351"/>
      <c r="Y869" s="351"/>
      <c r="Z869" s="351"/>
      <c r="AA869" s="351"/>
      <c r="AB869" s="351"/>
      <c r="AC869" s="351"/>
      <c r="AD869" s="351"/>
      <c r="AE869" s="351"/>
      <c r="AF869" s="351"/>
      <c r="AG869" s="351"/>
      <c r="AH869" s="351"/>
      <c r="AI869" s="351"/>
      <c r="AJ869" s="351"/>
      <c r="AK869" s="351"/>
    </row>
    <row r="870" spans="1:37" customFormat="1" ht="14.4" x14ac:dyDescent="0.3">
      <c r="A870" s="2"/>
      <c r="B870" s="175"/>
      <c r="C870" s="175"/>
      <c r="D870" s="175"/>
      <c r="F870" s="175"/>
      <c r="G870" s="175"/>
      <c r="H870" s="406"/>
      <c r="I870" s="406"/>
      <c r="J870" s="406"/>
      <c r="K870" s="406"/>
      <c r="L870" s="406"/>
      <c r="M870" s="406"/>
      <c r="N870" s="406"/>
      <c r="O870" s="406"/>
      <c r="P870" s="406"/>
      <c r="Q870" s="406"/>
      <c r="R870" s="406"/>
      <c r="S870" s="406"/>
      <c r="T870" s="406"/>
      <c r="U870" s="406"/>
      <c r="V870" s="406"/>
      <c r="W870" s="351"/>
      <c r="X870" s="351"/>
      <c r="Y870" s="351"/>
      <c r="Z870" s="351"/>
      <c r="AA870" s="351"/>
      <c r="AB870" s="351"/>
      <c r="AC870" s="351"/>
      <c r="AD870" s="351"/>
      <c r="AE870" s="351"/>
      <c r="AF870" s="351"/>
      <c r="AG870" s="351"/>
      <c r="AH870" s="351"/>
      <c r="AI870" s="351"/>
      <c r="AJ870" s="351"/>
      <c r="AK870" s="351"/>
    </row>
    <row r="871" spans="1:37" customFormat="1" ht="14.4" x14ac:dyDescent="0.3">
      <c r="A871" s="2"/>
      <c r="B871" s="175"/>
      <c r="C871" s="175"/>
      <c r="D871" s="175"/>
      <c r="F871" s="175"/>
      <c r="G871" s="175"/>
      <c r="H871" s="406"/>
      <c r="I871" s="406"/>
      <c r="J871" s="406"/>
      <c r="K871" s="406"/>
      <c r="L871" s="406"/>
      <c r="M871" s="406"/>
      <c r="N871" s="406"/>
      <c r="O871" s="406"/>
      <c r="P871" s="406"/>
      <c r="Q871" s="406"/>
      <c r="R871" s="406"/>
      <c r="S871" s="406"/>
      <c r="T871" s="406"/>
      <c r="U871" s="406"/>
      <c r="V871" s="406"/>
      <c r="W871" s="351"/>
      <c r="X871" s="351"/>
      <c r="Y871" s="351"/>
      <c r="Z871" s="351"/>
      <c r="AA871" s="351"/>
      <c r="AB871" s="351"/>
      <c r="AC871" s="351"/>
      <c r="AD871" s="351"/>
      <c r="AE871" s="351"/>
      <c r="AF871" s="351"/>
      <c r="AG871" s="351"/>
      <c r="AH871" s="351"/>
      <c r="AI871" s="351"/>
      <c r="AJ871" s="351"/>
      <c r="AK871" s="351"/>
    </row>
    <row r="872" spans="1:37" customFormat="1" ht="14.4" x14ac:dyDescent="0.3">
      <c r="A872" s="2"/>
      <c r="B872" s="175"/>
      <c r="C872" s="175"/>
      <c r="D872" s="175"/>
      <c r="F872" s="175"/>
      <c r="G872" s="175"/>
      <c r="H872" s="406"/>
      <c r="I872" s="406"/>
      <c r="J872" s="406"/>
      <c r="K872" s="406"/>
      <c r="L872" s="406"/>
      <c r="M872" s="406"/>
      <c r="N872" s="406"/>
      <c r="O872" s="406"/>
      <c r="P872" s="406"/>
      <c r="Q872" s="406"/>
      <c r="R872" s="406"/>
      <c r="S872" s="406"/>
      <c r="T872" s="406"/>
      <c r="U872" s="406"/>
      <c r="V872" s="406"/>
      <c r="W872" s="351"/>
      <c r="X872" s="351"/>
      <c r="Y872" s="351"/>
      <c r="Z872" s="351"/>
      <c r="AA872" s="351"/>
      <c r="AB872" s="351"/>
      <c r="AC872" s="351"/>
      <c r="AD872" s="351"/>
      <c r="AE872" s="351"/>
      <c r="AF872" s="351"/>
      <c r="AG872" s="351"/>
      <c r="AH872" s="351"/>
      <c r="AI872" s="351"/>
      <c r="AJ872" s="351"/>
      <c r="AK872" s="351"/>
    </row>
    <row r="873" spans="1:37" customFormat="1" ht="14.4" x14ac:dyDescent="0.3">
      <c r="A873" s="2"/>
      <c r="B873" s="175"/>
      <c r="C873" s="175"/>
      <c r="D873" s="175"/>
      <c r="F873" s="175"/>
      <c r="G873" s="175"/>
      <c r="H873" s="406"/>
      <c r="I873" s="406"/>
      <c r="J873" s="406"/>
      <c r="K873" s="406"/>
      <c r="L873" s="406"/>
      <c r="M873" s="406"/>
      <c r="N873" s="406"/>
      <c r="O873" s="406"/>
      <c r="P873" s="406"/>
      <c r="Q873" s="406"/>
      <c r="R873" s="406"/>
      <c r="S873" s="406"/>
      <c r="T873" s="406"/>
      <c r="U873" s="406"/>
      <c r="V873" s="406"/>
      <c r="W873" s="351"/>
      <c r="X873" s="351"/>
      <c r="Y873" s="351"/>
      <c r="Z873" s="351"/>
      <c r="AA873" s="351"/>
      <c r="AB873" s="351"/>
      <c r="AC873" s="351"/>
      <c r="AD873" s="351"/>
      <c r="AE873" s="351"/>
      <c r="AF873" s="351"/>
      <c r="AG873" s="351"/>
      <c r="AH873" s="351"/>
      <c r="AI873" s="351"/>
      <c r="AJ873" s="351"/>
      <c r="AK873" s="351"/>
    </row>
    <row r="874" spans="1:37" customFormat="1" ht="14.4" x14ac:dyDescent="0.3">
      <c r="A874" s="2"/>
      <c r="B874" s="175"/>
      <c r="C874" s="175"/>
      <c r="D874" s="175"/>
      <c r="F874" s="175"/>
      <c r="G874" s="175"/>
      <c r="H874" s="406"/>
      <c r="I874" s="406"/>
      <c r="J874" s="406"/>
      <c r="K874" s="406"/>
      <c r="L874" s="406"/>
      <c r="M874" s="406"/>
      <c r="N874" s="406"/>
      <c r="O874" s="406"/>
      <c r="P874" s="406"/>
      <c r="Q874" s="406"/>
      <c r="R874" s="406"/>
      <c r="S874" s="406"/>
      <c r="T874" s="406"/>
      <c r="U874" s="406"/>
      <c r="V874" s="406"/>
      <c r="W874" s="351"/>
      <c r="X874" s="351"/>
      <c r="Y874" s="351"/>
      <c r="Z874" s="351"/>
      <c r="AA874" s="351"/>
      <c r="AB874" s="351"/>
      <c r="AC874" s="351"/>
      <c r="AD874" s="351"/>
      <c r="AE874" s="351"/>
      <c r="AF874" s="351"/>
      <c r="AG874" s="351"/>
      <c r="AH874" s="351"/>
      <c r="AI874" s="351"/>
      <c r="AJ874" s="351"/>
      <c r="AK874" s="351"/>
    </row>
    <row r="875" spans="1:37" customFormat="1" ht="14.4" x14ac:dyDescent="0.3">
      <c r="A875" s="2"/>
      <c r="B875" s="175"/>
      <c r="C875" s="175"/>
      <c r="D875" s="175"/>
      <c r="F875" s="175"/>
      <c r="G875" s="175"/>
      <c r="H875" s="406"/>
      <c r="I875" s="406"/>
      <c r="J875" s="406"/>
      <c r="K875" s="406"/>
      <c r="L875" s="406"/>
      <c r="M875" s="406"/>
      <c r="N875" s="406"/>
      <c r="O875" s="406"/>
      <c r="P875" s="406"/>
      <c r="Q875" s="406"/>
      <c r="R875" s="406"/>
      <c r="S875" s="406"/>
      <c r="T875" s="406"/>
      <c r="U875" s="406"/>
      <c r="V875" s="406"/>
      <c r="W875" s="351"/>
      <c r="X875" s="351"/>
      <c r="Y875" s="351"/>
      <c r="Z875" s="351"/>
      <c r="AA875" s="351"/>
      <c r="AB875" s="351"/>
      <c r="AC875" s="351"/>
      <c r="AD875" s="351"/>
      <c r="AE875" s="351"/>
      <c r="AF875" s="351"/>
      <c r="AG875" s="351"/>
      <c r="AH875" s="351"/>
      <c r="AI875" s="351"/>
      <c r="AJ875" s="351"/>
      <c r="AK875" s="351"/>
    </row>
    <row r="876" spans="1:37" customFormat="1" ht="14.4" x14ac:dyDescent="0.3">
      <c r="A876" s="2"/>
      <c r="B876" s="175"/>
      <c r="C876" s="175"/>
      <c r="D876" s="175"/>
      <c r="F876" s="175"/>
      <c r="G876" s="175"/>
      <c r="H876" s="406"/>
      <c r="I876" s="406"/>
      <c r="J876" s="406"/>
      <c r="K876" s="406"/>
      <c r="L876" s="406"/>
      <c r="M876" s="406"/>
      <c r="N876" s="406"/>
      <c r="O876" s="406"/>
      <c r="P876" s="406"/>
      <c r="Q876" s="406"/>
      <c r="R876" s="406"/>
      <c r="S876" s="406"/>
      <c r="T876" s="406"/>
      <c r="U876" s="406"/>
      <c r="V876" s="406"/>
      <c r="W876" s="351"/>
      <c r="X876" s="351"/>
      <c r="Y876" s="351"/>
      <c r="Z876" s="351"/>
      <c r="AA876" s="351"/>
      <c r="AB876" s="351"/>
      <c r="AC876" s="351"/>
      <c r="AD876" s="351"/>
      <c r="AE876" s="351"/>
      <c r="AF876" s="351"/>
      <c r="AG876" s="351"/>
      <c r="AH876" s="351"/>
      <c r="AI876" s="351"/>
      <c r="AJ876" s="351"/>
      <c r="AK876" s="351"/>
    </row>
    <row r="877" spans="1:37" customFormat="1" ht="14.4" x14ac:dyDescent="0.3">
      <c r="A877" s="2"/>
      <c r="B877" s="175"/>
      <c r="C877" s="175"/>
      <c r="D877" s="175"/>
      <c r="F877" s="175"/>
      <c r="G877" s="175"/>
      <c r="H877" s="406"/>
      <c r="I877" s="406"/>
      <c r="J877" s="406"/>
      <c r="K877" s="406"/>
      <c r="L877" s="406"/>
      <c r="M877" s="406"/>
      <c r="N877" s="406"/>
      <c r="O877" s="406"/>
      <c r="P877" s="406"/>
      <c r="Q877" s="406"/>
      <c r="R877" s="406"/>
      <c r="S877" s="406"/>
      <c r="T877" s="406"/>
      <c r="U877" s="406"/>
      <c r="V877" s="406"/>
      <c r="W877" s="351"/>
      <c r="X877" s="351"/>
      <c r="Y877" s="351"/>
      <c r="Z877" s="351"/>
      <c r="AA877" s="351"/>
      <c r="AB877" s="351"/>
      <c r="AC877" s="351"/>
      <c r="AD877" s="351"/>
      <c r="AE877" s="351"/>
      <c r="AF877" s="351"/>
      <c r="AG877" s="351"/>
      <c r="AH877" s="351"/>
      <c r="AI877" s="351"/>
      <c r="AJ877" s="351"/>
      <c r="AK877" s="351"/>
    </row>
    <row r="878" spans="1:37" customFormat="1" ht="14.4" x14ac:dyDescent="0.3">
      <c r="A878" s="2"/>
      <c r="B878" s="175"/>
      <c r="C878" s="175"/>
      <c r="D878" s="175"/>
      <c r="F878" s="175"/>
      <c r="G878" s="175"/>
      <c r="H878" s="406"/>
      <c r="I878" s="406"/>
      <c r="J878" s="406"/>
      <c r="K878" s="406"/>
      <c r="L878" s="406"/>
      <c r="M878" s="406"/>
      <c r="N878" s="406"/>
      <c r="O878" s="406"/>
      <c r="P878" s="406"/>
      <c r="Q878" s="406"/>
      <c r="R878" s="406"/>
      <c r="S878" s="406"/>
      <c r="T878" s="406"/>
      <c r="U878" s="406"/>
      <c r="V878" s="406"/>
      <c r="W878" s="351"/>
      <c r="X878" s="351"/>
      <c r="Y878" s="351"/>
      <c r="Z878" s="351"/>
      <c r="AA878" s="351"/>
      <c r="AB878" s="351"/>
      <c r="AC878" s="351"/>
      <c r="AD878" s="351"/>
      <c r="AE878" s="351"/>
      <c r="AF878" s="351"/>
      <c r="AG878" s="351"/>
      <c r="AH878" s="351"/>
      <c r="AI878" s="351"/>
      <c r="AJ878" s="351"/>
      <c r="AK878" s="351"/>
    </row>
    <row r="879" spans="1:37" customFormat="1" ht="14.4" x14ac:dyDescent="0.3">
      <c r="A879" s="2"/>
      <c r="B879" s="175"/>
      <c r="C879" s="175"/>
      <c r="D879" s="175"/>
      <c r="F879" s="175"/>
      <c r="G879" s="175"/>
      <c r="H879" s="406"/>
      <c r="I879" s="406"/>
      <c r="J879" s="406"/>
      <c r="K879" s="406"/>
      <c r="L879" s="406"/>
      <c r="M879" s="406"/>
      <c r="N879" s="406"/>
      <c r="O879" s="406"/>
      <c r="P879" s="406"/>
      <c r="Q879" s="406"/>
      <c r="R879" s="406"/>
      <c r="S879" s="406"/>
      <c r="T879" s="406"/>
      <c r="U879" s="406"/>
      <c r="V879" s="406"/>
      <c r="W879" s="351"/>
      <c r="X879" s="351"/>
      <c r="Y879" s="351"/>
      <c r="Z879" s="351"/>
      <c r="AA879" s="351"/>
      <c r="AB879" s="351"/>
      <c r="AC879" s="351"/>
      <c r="AD879" s="351"/>
      <c r="AE879" s="351"/>
      <c r="AF879" s="351"/>
      <c r="AG879" s="351"/>
      <c r="AH879" s="351"/>
      <c r="AI879" s="351"/>
      <c r="AJ879" s="351"/>
      <c r="AK879" s="351"/>
    </row>
    <row r="880" spans="1:37" customFormat="1" ht="14.4" x14ac:dyDescent="0.3">
      <c r="A880" s="2"/>
      <c r="B880" s="175"/>
      <c r="C880" s="175"/>
      <c r="D880" s="175"/>
      <c r="F880" s="175"/>
      <c r="G880" s="175"/>
      <c r="H880" s="406"/>
      <c r="I880" s="406"/>
      <c r="J880" s="406"/>
      <c r="K880" s="406"/>
      <c r="L880" s="406"/>
      <c r="M880" s="406"/>
      <c r="N880" s="406"/>
      <c r="O880" s="406"/>
      <c r="P880" s="406"/>
      <c r="Q880" s="406"/>
      <c r="R880" s="406"/>
      <c r="S880" s="406"/>
      <c r="T880" s="406"/>
      <c r="U880" s="406"/>
      <c r="V880" s="406"/>
      <c r="W880" s="351"/>
      <c r="X880" s="351"/>
      <c r="Y880" s="351"/>
      <c r="Z880" s="351"/>
      <c r="AA880" s="351"/>
      <c r="AB880" s="351"/>
      <c r="AC880" s="351"/>
      <c r="AD880" s="351"/>
      <c r="AE880" s="351"/>
      <c r="AF880" s="351"/>
      <c r="AG880" s="351"/>
      <c r="AH880" s="351"/>
      <c r="AI880" s="351"/>
      <c r="AJ880" s="351"/>
      <c r="AK880" s="351"/>
    </row>
    <row r="881" spans="1:37" customFormat="1" ht="14.4" x14ac:dyDescent="0.3">
      <c r="A881" s="2"/>
      <c r="B881" s="175"/>
      <c r="C881" s="175"/>
      <c r="D881" s="175"/>
      <c r="F881" s="175"/>
      <c r="G881" s="175"/>
      <c r="H881" s="406"/>
      <c r="I881" s="406"/>
      <c r="J881" s="406"/>
      <c r="K881" s="406"/>
      <c r="L881" s="406"/>
      <c r="M881" s="406"/>
      <c r="N881" s="406"/>
      <c r="O881" s="406"/>
      <c r="P881" s="406"/>
      <c r="Q881" s="406"/>
      <c r="R881" s="406"/>
      <c r="S881" s="406"/>
      <c r="T881" s="406"/>
      <c r="U881" s="406"/>
      <c r="V881" s="406"/>
      <c r="W881" s="351"/>
      <c r="X881" s="351"/>
      <c r="Y881" s="351"/>
      <c r="Z881" s="351"/>
      <c r="AA881" s="351"/>
      <c r="AB881" s="351"/>
      <c r="AC881" s="351"/>
      <c r="AD881" s="351"/>
      <c r="AE881" s="351"/>
      <c r="AF881" s="351"/>
      <c r="AG881" s="351"/>
      <c r="AH881" s="351"/>
      <c r="AI881" s="351"/>
      <c r="AJ881" s="351"/>
      <c r="AK881" s="351"/>
    </row>
    <row r="882" spans="1:37" customFormat="1" ht="14.4" x14ac:dyDescent="0.3">
      <c r="A882" s="2"/>
      <c r="B882" s="175"/>
      <c r="C882" s="175"/>
      <c r="D882" s="175"/>
      <c r="F882" s="175"/>
      <c r="G882" s="175"/>
      <c r="H882" s="406"/>
      <c r="I882" s="406"/>
      <c r="J882" s="406"/>
      <c r="K882" s="406"/>
      <c r="L882" s="406"/>
      <c r="M882" s="406"/>
      <c r="N882" s="406"/>
      <c r="O882" s="406"/>
      <c r="P882" s="406"/>
      <c r="Q882" s="406"/>
      <c r="R882" s="406"/>
      <c r="S882" s="406"/>
      <c r="T882" s="406"/>
      <c r="U882" s="406"/>
      <c r="V882" s="406"/>
      <c r="W882" s="351"/>
      <c r="X882" s="351"/>
      <c r="Y882" s="351"/>
      <c r="Z882" s="351"/>
      <c r="AA882" s="351"/>
      <c r="AB882" s="351"/>
      <c r="AC882" s="351"/>
      <c r="AD882" s="351"/>
      <c r="AE882" s="351"/>
      <c r="AF882" s="351"/>
      <c r="AG882" s="351"/>
      <c r="AH882" s="351"/>
      <c r="AI882" s="351"/>
      <c r="AJ882" s="351"/>
      <c r="AK882" s="351"/>
    </row>
    <row r="883" spans="1:37" customFormat="1" ht="14.4" x14ac:dyDescent="0.3">
      <c r="A883" s="2"/>
      <c r="B883" s="175"/>
      <c r="C883" s="175"/>
      <c r="D883" s="175"/>
      <c r="F883" s="175"/>
      <c r="G883" s="175"/>
      <c r="H883" s="406"/>
      <c r="I883" s="406"/>
      <c r="J883" s="406"/>
      <c r="K883" s="406"/>
      <c r="L883" s="406"/>
      <c r="M883" s="406"/>
      <c r="N883" s="406"/>
      <c r="O883" s="406"/>
      <c r="P883" s="406"/>
      <c r="Q883" s="406"/>
      <c r="R883" s="406"/>
      <c r="S883" s="406"/>
      <c r="T883" s="406"/>
      <c r="U883" s="406"/>
      <c r="V883" s="406"/>
      <c r="W883" s="351"/>
      <c r="X883" s="351"/>
      <c r="Y883" s="351"/>
      <c r="Z883" s="351"/>
      <c r="AA883" s="351"/>
      <c r="AB883" s="351"/>
      <c r="AC883" s="351"/>
      <c r="AD883" s="351"/>
      <c r="AE883" s="351"/>
      <c r="AF883" s="351"/>
      <c r="AG883" s="351"/>
      <c r="AH883" s="351"/>
      <c r="AI883" s="351"/>
      <c r="AJ883" s="351"/>
      <c r="AK883" s="351"/>
    </row>
    <row r="884" spans="1:37" customFormat="1" ht="14.4" x14ac:dyDescent="0.3">
      <c r="A884" s="2"/>
      <c r="B884" s="175"/>
      <c r="C884" s="175"/>
      <c r="D884" s="175"/>
      <c r="F884" s="175"/>
      <c r="G884" s="175"/>
      <c r="H884" s="406"/>
      <c r="I884" s="406"/>
      <c r="J884" s="406"/>
      <c r="K884" s="406"/>
      <c r="L884" s="406"/>
      <c r="M884" s="406"/>
      <c r="N884" s="406"/>
      <c r="O884" s="406"/>
      <c r="P884" s="406"/>
      <c r="Q884" s="406"/>
      <c r="R884" s="406"/>
      <c r="S884" s="406"/>
      <c r="T884" s="406"/>
      <c r="U884" s="406"/>
      <c r="V884" s="406"/>
      <c r="W884" s="351"/>
      <c r="X884" s="351"/>
      <c r="Y884" s="351"/>
      <c r="Z884" s="351"/>
      <c r="AA884" s="351"/>
      <c r="AB884" s="351"/>
      <c r="AC884" s="351"/>
      <c r="AD884" s="351"/>
      <c r="AE884" s="351"/>
      <c r="AF884" s="351"/>
      <c r="AG884" s="351"/>
      <c r="AH884" s="351"/>
      <c r="AI884" s="351"/>
      <c r="AJ884" s="351"/>
      <c r="AK884" s="351"/>
    </row>
    <row r="885" spans="1:37" customFormat="1" ht="14.4" x14ac:dyDescent="0.3">
      <c r="A885" s="2"/>
      <c r="B885" s="175"/>
      <c r="C885" s="175"/>
      <c r="D885" s="175"/>
      <c r="F885" s="175"/>
      <c r="G885" s="175"/>
      <c r="H885" s="406"/>
      <c r="I885" s="406"/>
      <c r="J885" s="406"/>
      <c r="K885" s="406"/>
      <c r="L885" s="406"/>
      <c r="M885" s="406"/>
      <c r="N885" s="406"/>
      <c r="O885" s="406"/>
      <c r="P885" s="406"/>
      <c r="Q885" s="406"/>
      <c r="R885" s="406"/>
      <c r="S885" s="406"/>
      <c r="T885" s="406"/>
      <c r="U885" s="406"/>
      <c r="V885" s="406"/>
      <c r="W885" s="351"/>
      <c r="X885" s="351"/>
      <c r="Y885" s="351"/>
      <c r="Z885" s="351"/>
      <c r="AA885" s="351"/>
      <c r="AB885" s="351"/>
      <c r="AC885" s="351"/>
      <c r="AD885" s="351"/>
      <c r="AE885" s="351"/>
      <c r="AF885" s="351"/>
      <c r="AG885" s="351"/>
      <c r="AH885" s="351"/>
      <c r="AI885" s="351"/>
      <c r="AJ885" s="351"/>
      <c r="AK885" s="351"/>
    </row>
    <row r="886" spans="1:37" customFormat="1" ht="14.4" x14ac:dyDescent="0.3">
      <c r="A886" s="2"/>
      <c r="B886" s="175"/>
      <c r="C886" s="175"/>
      <c r="D886" s="175"/>
      <c r="F886" s="175"/>
      <c r="G886" s="175"/>
      <c r="H886" s="406"/>
      <c r="I886" s="406"/>
      <c r="J886" s="406"/>
      <c r="K886" s="406"/>
      <c r="L886" s="406"/>
      <c r="M886" s="406"/>
      <c r="N886" s="406"/>
      <c r="O886" s="406"/>
      <c r="P886" s="406"/>
      <c r="Q886" s="406"/>
      <c r="R886" s="406"/>
      <c r="S886" s="406"/>
      <c r="T886" s="406"/>
      <c r="U886" s="406"/>
      <c r="V886" s="406"/>
      <c r="W886" s="351"/>
      <c r="X886" s="351"/>
      <c r="Y886" s="351"/>
      <c r="Z886" s="351"/>
      <c r="AA886" s="351"/>
      <c r="AB886" s="351"/>
      <c r="AC886" s="351"/>
      <c r="AD886" s="351"/>
      <c r="AE886" s="351"/>
      <c r="AF886" s="351"/>
      <c r="AG886" s="351"/>
      <c r="AH886" s="351"/>
      <c r="AI886" s="351"/>
      <c r="AJ886" s="351"/>
      <c r="AK886" s="351"/>
    </row>
    <row r="887" spans="1:37" customFormat="1" ht="14.4" x14ac:dyDescent="0.3">
      <c r="A887" s="2"/>
      <c r="B887" s="175"/>
      <c r="C887" s="175"/>
      <c r="D887" s="175"/>
      <c r="F887" s="175"/>
      <c r="G887" s="175"/>
      <c r="H887" s="406"/>
      <c r="I887" s="406"/>
      <c r="J887" s="406"/>
      <c r="K887" s="406"/>
      <c r="L887" s="406"/>
      <c r="M887" s="406"/>
      <c r="N887" s="406"/>
      <c r="O887" s="406"/>
      <c r="P887" s="406"/>
      <c r="Q887" s="406"/>
      <c r="R887" s="406"/>
      <c r="S887" s="406"/>
      <c r="T887" s="406"/>
      <c r="U887" s="406"/>
      <c r="V887" s="406"/>
      <c r="W887" s="351"/>
      <c r="X887" s="351"/>
      <c r="Y887" s="351"/>
      <c r="Z887" s="351"/>
      <c r="AA887" s="351"/>
      <c r="AB887" s="351"/>
      <c r="AC887" s="351"/>
      <c r="AD887" s="351"/>
      <c r="AE887" s="351"/>
      <c r="AF887" s="351"/>
      <c r="AG887" s="351"/>
      <c r="AH887" s="351"/>
      <c r="AI887" s="351"/>
      <c r="AJ887" s="351"/>
      <c r="AK887" s="351"/>
    </row>
    <row r="888" spans="1:37" customFormat="1" ht="14.4" x14ac:dyDescent="0.3">
      <c r="A888" s="2"/>
      <c r="B888" s="175"/>
      <c r="C888" s="175"/>
      <c r="D888" s="175"/>
      <c r="F888" s="175"/>
      <c r="G888" s="175"/>
      <c r="H888" s="406"/>
      <c r="I888" s="406"/>
      <c r="J888" s="406"/>
      <c r="K888" s="406"/>
      <c r="L888" s="406"/>
      <c r="M888" s="406"/>
      <c r="N888" s="406"/>
      <c r="O888" s="406"/>
      <c r="P888" s="406"/>
      <c r="Q888" s="406"/>
      <c r="R888" s="406"/>
      <c r="S888" s="406"/>
      <c r="T888" s="406"/>
      <c r="U888" s="406"/>
      <c r="V888" s="406"/>
      <c r="W888" s="351"/>
      <c r="X888" s="351"/>
      <c r="Y888" s="351"/>
      <c r="Z888" s="351"/>
      <c r="AA888" s="351"/>
      <c r="AB888" s="351"/>
      <c r="AC888" s="351"/>
      <c r="AD888" s="351"/>
      <c r="AE888" s="351"/>
      <c r="AF888" s="351"/>
      <c r="AG888" s="351"/>
      <c r="AH888" s="351"/>
      <c r="AI888" s="351"/>
      <c r="AJ888" s="351"/>
      <c r="AK888" s="351"/>
    </row>
    <row r="889" spans="1:37" customFormat="1" ht="14.4" x14ac:dyDescent="0.3">
      <c r="A889" s="2"/>
      <c r="B889" s="175"/>
      <c r="C889" s="175"/>
      <c r="D889" s="175"/>
      <c r="F889" s="175"/>
      <c r="G889" s="175"/>
      <c r="H889" s="406"/>
      <c r="I889" s="406"/>
      <c r="J889" s="406"/>
      <c r="K889" s="406"/>
      <c r="L889" s="406"/>
      <c r="M889" s="406"/>
      <c r="N889" s="406"/>
      <c r="O889" s="406"/>
      <c r="P889" s="406"/>
      <c r="Q889" s="406"/>
      <c r="R889" s="406"/>
      <c r="S889" s="406"/>
      <c r="T889" s="406"/>
      <c r="U889" s="406"/>
      <c r="V889" s="406"/>
      <c r="W889" s="351"/>
      <c r="X889" s="351"/>
      <c r="Y889" s="351"/>
      <c r="Z889" s="351"/>
      <c r="AA889" s="351"/>
      <c r="AB889" s="351"/>
      <c r="AC889" s="351"/>
      <c r="AD889" s="351"/>
      <c r="AE889" s="351"/>
      <c r="AF889" s="351"/>
      <c r="AG889" s="351"/>
      <c r="AH889" s="351"/>
      <c r="AI889" s="351"/>
      <c r="AJ889" s="351"/>
      <c r="AK889" s="351"/>
    </row>
    <row r="890" spans="1:37" customFormat="1" ht="14.4" x14ac:dyDescent="0.3">
      <c r="A890" s="2"/>
      <c r="B890" s="175"/>
      <c r="C890" s="175"/>
      <c r="D890" s="175"/>
      <c r="F890" s="175"/>
      <c r="G890" s="175"/>
      <c r="H890" s="406"/>
      <c r="I890" s="406"/>
      <c r="J890" s="406"/>
      <c r="K890" s="406"/>
      <c r="L890" s="406"/>
      <c r="M890" s="406"/>
      <c r="N890" s="406"/>
      <c r="O890" s="406"/>
      <c r="P890" s="406"/>
      <c r="Q890" s="406"/>
      <c r="R890" s="406"/>
      <c r="S890" s="406"/>
      <c r="T890" s="406"/>
      <c r="U890" s="406"/>
      <c r="V890" s="406"/>
      <c r="W890" s="351"/>
      <c r="X890" s="351"/>
      <c r="Y890" s="351"/>
      <c r="Z890" s="351"/>
      <c r="AA890" s="351"/>
      <c r="AB890" s="351"/>
      <c r="AC890" s="351"/>
      <c r="AD890" s="351"/>
      <c r="AE890" s="351"/>
      <c r="AF890" s="351"/>
      <c r="AG890" s="351"/>
      <c r="AH890" s="351"/>
      <c r="AI890" s="351"/>
      <c r="AJ890" s="351"/>
      <c r="AK890" s="351"/>
    </row>
    <row r="891" spans="1:37" customFormat="1" ht="14.4" x14ac:dyDescent="0.3">
      <c r="A891" s="2"/>
      <c r="B891" s="175"/>
      <c r="C891" s="175"/>
      <c r="D891" s="175"/>
      <c r="F891" s="175"/>
      <c r="G891" s="175"/>
      <c r="H891" s="406"/>
      <c r="I891" s="406"/>
      <c r="J891" s="406"/>
      <c r="K891" s="406"/>
      <c r="L891" s="406"/>
      <c r="M891" s="406"/>
      <c r="N891" s="406"/>
      <c r="O891" s="406"/>
      <c r="P891" s="406"/>
      <c r="Q891" s="406"/>
      <c r="R891" s="406"/>
      <c r="S891" s="406"/>
      <c r="T891" s="406"/>
      <c r="U891" s="406"/>
      <c r="V891" s="406"/>
      <c r="W891" s="351"/>
      <c r="X891" s="351"/>
      <c r="Y891" s="351"/>
      <c r="Z891" s="351"/>
      <c r="AA891" s="351"/>
      <c r="AB891" s="351"/>
      <c r="AC891" s="351"/>
      <c r="AD891" s="351"/>
      <c r="AE891" s="351"/>
      <c r="AF891" s="351"/>
      <c r="AG891" s="351"/>
      <c r="AH891" s="351"/>
      <c r="AI891" s="351"/>
      <c r="AJ891" s="351"/>
      <c r="AK891" s="351"/>
    </row>
    <row r="892" spans="1:37" customFormat="1" ht="14.4" x14ac:dyDescent="0.3">
      <c r="A892" s="2"/>
      <c r="B892" s="175"/>
      <c r="C892" s="175"/>
      <c r="D892" s="175"/>
      <c r="F892" s="175"/>
      <c r="G892" s="175"/>
      <c r="H892" s="406"/>
      <c r="I892" s="406"/>
      <c r="J892" s="406"/>
      <c r="K892" s="406"/>
      <c r="L892" s="406"/>
      <c r="M892" s="406"/>
      <c r="N892" s="406"/>
      <c r="O892" s="406"/>
      <c r="P892" s="406"/>
      <c r="Q892" s="406"/>
      <c r="R892" s="406"/>
      <c r="S892" s="406"/>
      <c r="T892" s="406"/>
      <c r="U892" s="406"/>
      <c r="V892" s="406"/>
      <c r="W892" s="351"/>
      <c r="X892" s="351"/>
      <c r="Y892" s="351"/>
      <c r="Z892" s="351"/>
      <c r="AA892" s="351"/>
      <c r="AB892" s="351"/>
      <c r="AC892" s="351"/>
      <c r="AD892" s="351"/>
      <c r="AE892" s="351"/>
      <c r="AF892" s="351"/>
      <c r="AG892" s="351"/>
      <c r="AH892" s="351"/>
      <c r="AI892" s="351"/>
      <c r="AJ892" s="351"/>
      <c r="AK892" s="351"/>
    </row>
    <row r="893" spans="1:37" customFormat="1" ht="14.4" x14ac:dyDescent="0.3">
      <c r="A893" s="2"/>
      <c r="B893" s="175"/>
      <c r="C893" s="175"/>
      <c r="D893" s="175"/>
      <c r="F893" s="175"/>
      <c r="G893" s="175"/>
      <c r="H893" s="406"/>
      <c r="I893" s="406"/>
      <c r="J893" s="406"/>
      <c r="K893" s="406"/>
      <c r="L893" s="406"/>
      <c r="M893" s="406"/>
      <c r="N893" s="406"/>
      <c r="O893" s="406"/>
      <c r="P893" s="406"/>
      <c r="Q893" s="406"/>
      <c r="R893" s="406"/>
      <c r="S893" s="406"/>
      <c r="T893" s="406"/>
      <c r="U893" s="406"/>
      <c r="V893" s="406"/>
      <c r="W893" s="351"/>
      <c r="X893" s="351"/>
      <c r="Y893" s="351"/>
      <c r="Z893" s="351"/>
      <c r="AA893" s="351"/>
      <c r="AB893" s="351"/>
      <c r="AC893" s="351"/>
      <c r="AD893" s="351"/>
      <c r="AE893" s="351"/>
      <c r="AF893" s="351"/>
      <c r="AG893" s="351"/>
      <c r="AH893" s="351"/>
      <c r="AI893" s="351"/>
      <c r="AJ893" s="351"/>
      <c r="AK893" s="351"/>
    </row>
    <row r="894" spans="1:37" customFormat="1" ht="14.4" x14ac:dyDescent="0.3">
      <c r="A894" s="2"/>
      <c r="B894" s="175"/>
      <c r="C894" s="175"/>
      <c r="D894" s="175"/>
      <c r="F894" s="175"/>
      <c r="G894" s="175"/>
      <c r="H894" s="406"/>
      <c r="I894" s="406"/>
      <c r="J894" s="406"/>
      <c r="K894" s="406"/>
      <c r="L894" s="406"/>
      <c r="M894" s="406"/>
      <c r="N894" s="406"/>
      <c r="O894" s="406"/>
      <c r="P894" s="406"/>
      <c r="Q894" s="406"/>
      <c r="R894" s="406"/>
      <c r="S894" s="406"/>
      <c r="T894" s="406"/>
      <c r="U894" s="406"/>
      <c r="V894" s="406"/>
      <c r="W894" s="351"/>
      <c r="X894" s="351"/>
      <c r="Y894" s="351"/>
      <c r="Z894" s="351"/>
      <c r="AA894" s="351"/>
      <c r="AB894" s="351"/>
      <c r="AC894" s="351"/>
      <c r="AD894" s="351"/>
      <c r="AE894" s="351"/>
      <c r="AF894" s="351"/>
      <c r="AG894" s="351"/>
      <c r="AH894" s="351"/>
      <c r="AI894" s="351"/>
      <c r="AJ894" s="351"/>
      <c r="AK894" s="351"/>
    </row>
    <row r="895" spans="1:37" customFormat="1" ht="14.4" x14ac:dyDescent="0.3">
      <c r="A895" s="2"/>
      <c r="B895" s="175"/>
      <c r="C895" s="175"/>
      <c r="D895" s="175"/>
      <c r="F895" s="175"/>
      <c r="G895" s="175"/>
      <c r="H895" s="406"/>
      <c r="I895" s="406"/>
      <c r="J895" s="406"/>
      <c r="K895" s="406"/>
      <c r="L895" s="406"/>
      <c r="M895" s="406"/>
      <c r="N895" s="406"/>
      <c r="O895" s="406"/>
      <c r="P895" s="406"/>
      <c r="Q895" s="406"/>
      <c r="R895" s="406"/>
      <c r="S895" s="406"/>
      <c r="T895" s="406"/>
      <c r="U895" s="406"/>
      <c r="V895" s="406"/>
      <c r="W895" s="351"/>
      <c r="X895" s="351"/>
      <c r="Y895" s="351"/>
      <c r="Z895" s="351"/>
      <c r="AA895" s="351"/>
      <c r="AB895" s="351"/>
      <c r="AC895" s="351"/>
      <c r="AD895" s="351"/>
      <c r="AE895" s="351"/>
      <c r="AF895" s="351"/>
      <c r="AG895" s="351"/>
      <c r="AH895" s="351"/>
      <c r="AI895" s="351"/>
      <c r="AJ895" s="351"/>
      <c r="AK895" s="351"/>
    </row>
    <row r="896" spans="1:37" customFormat="1" ht="14.4" x14ac:dyDescent="0.3">
      <c r="A896" s="2"/>
      <c r="B896" s="175"/>
      <c r="C896" s="175"/>
      <c r="D896" s="175"/>
      <c r="F896" s="175"/>
      <c r="G896" s="175"/>
      <c r="H896" s="406"/>
      <c r="I896" s="406"/>
      <c r="J896" s="406"/>
      <c r="K896" s="406"/>
      <c r="L896" s="406"/>
      <c r="M896" s="406"/>
      <c r="N896" s="406"/>
      <c r="O896" s="406"/>
      <c r="P896" s="406"/>
      <c r="Q896" s="406"/>
      <c r="R896" s="406"/>
      <c r="S896" s="406"/>
      <c r="T896" s="406"/>
      <c r="U896" s="406"/>
      <c r="V896" s="406"/>
      <c r="W896" s="351"/>
      <c r="X896" s="351"/>
      <c r="Y896" s="351"/>
      <c r="Z896" s="351"/>
      <c r="AA896" s="351"/>
      <c r="AB896" s="351"/>
      <c r="AC896" s="351"/>
      <c r="AD896" s="351"/>
      <c r="AE896" s="351"/>
      <c r="AF896" s="351"/>
      <c r="AG896" s="351"/>
      <c r="AH896" s="351"/>
      <c r="AI896" s="351"/>
      <c r="AJ896" s="351"/>
      <c r="AK896" s="351"/>
    </row>
    <row r="897" spans="1:37" customFormat="1" ht="14.4" x14ac:dyDescent="0.3">
      <c r="A897" s="2"/>
      <c r="B897" s="175"/>
      <c r="C897" s="175"/>
      <c r="D897" s="175"/>
      <c r="F897" s="175"/>
      <c r="G897" s="175"/>
      <c r="H897" s="406"/>
      <c r="I897" s="406"/>
      <c r="J897" s="406"/>
      <c r="K897" s="406"/>
      <c r="L897" s="406"/>
      <c r="M897" s="406"/>
      <c r="N897" s="406"/>
      <c r="O897" s="406"/>
      <c r="P897" s="406"/>
      <c r="Q897" s="406"/>
      <c r="R897" s="406"/>
      <c r="S897" s="406"/>
      <c r="T897" s="406"/>
      <c r="U897" s="406"/>
      <c r="V897" s="406"/>
      <c r="W897" s="351"/>
      <c r="X897" s="351"/>
      <c r="Y897" s="351"/>
      <c r="Z897" s="351"/>
      <c r="AA897" s="351"/>
      <c r="AB897" s="351"/>
      <c r="AC897" s="351"/>
      <c r="AD897" s="351"/>
      <c r="AE897" s="351"/>
      <c r="AF897" s="351"/>
      <c r="AG897" s="351"/>
      <c r="AH897" s="351"/>
      <c r="AI897" s="351"/>
      <c r="AJ897" s="351"/>
      <c r="AK897" s="351"/>
    </row>
    <row r="898" spans="1:37" customFormat="1" ht="14.4" x14ac:dyDescent="0.3">
      <c r="A898" s="2"/>
      <c r="B898" s="175"/>
      <c r="C898" s="175"/>
      <c r="D898" s="175"/>
      <c r="F898" s="175"/>
      <c r="G898" s="175"/>
      <c r="H898" s="406"/>
      <c r="I898" s="406"/>
      <c r="J898" s="406"/>
      <c r="K898" s="406"/>
      <c r="L898" s="406"/>
      <c r="M898" s="406"/>
      <c r="N898" s="406"/>
      <c r="O898" s="406"/>
      <c r="P898" s="406"/>
      <c r="Q898" s="406"/>
      <c r="R898" s="406"/>
      <c r="S898" s="406"/>
      <c r="T898" s="406"/>
      <c r="U898" s="406"/>
      <c r="V898" s="406"/>
      <c r="W898" s="351"/>
      <c r="X898" s="351"/>
      <c r="Y898" s="351"/>
      <c r="Z898" s="351"/>
      <c r="AA898" s="351"/>
      <c r="AB898" s="351"/>
      <c r="AC898" s="351"/>
      <c r="AD898" s="351"/>
      <c r="AE898" s="351"/>
      <c r="AF898" s="351"/>
      <c r="AG898" s="351"/>
      <c r="AH898" s="351"/>
      <c r="AI898" s="351"/>
      <c r="AJ898" s="351"/>
      <c r="AK898" s="351"/>
    </row>
    <row r="899" spans="1:37" customFormat="1" ht="14.4" x14ac:dyDescent="0.3">
      <c r="A899" s="2"/>
      <c r="B899" s="175"/>
      <c r="C899" s="175"/>
      <c r="D899" s="175"/>
      <c r="F899" s="175"/>
      <c r="G899" s="175"/>
      <c r="H899" s="406"/>
      <c r="I899" s="406"/>
      <c r="J899" s="406"/>
      <c r="K899" s="406"/>
      <c r="L899" s="406"/>
      <c r="M899" s="406"/>
      <c r="N899" s="406"/>
      <c r="O899" s="406"/>
      <c r="P899" s="406"/>
      <c r="Q899" s="406"/>
      <c r="R899" s="406"/>
      <c r="S899" s="406"/>
      <c r="T899" s="406"/>
      <c r="U899" s="406"/>
      <c r="V899" s="406"/>
      <c r="W899" s="351"/>
      <c r="X899" s="351"/>
      <c r="Y899" s="351"/>
      <c r="Z899" s="351"/>
      <c r="AA899" s="351"/>
      <c r="AB899" s="351"/>
      <c r="AC899" s="351"/>
      <c r="AD899" s="351"/>
      <c r="AE899" s="351"/>
      <c r="AF899" s="351"/>
      <c r="AG899" s="351"/>
      <c r="AH899" s="351"/>
      <c r="AI899" s="351"/>
      <c r="AJ899" s="351"/>
      <c r="AK899" s="351"/>
    </row>
    <row r="900" spans="1:37" customFormat="1" ht="14.4" x14ac:dyDescent="0.3">
      <c r="A900" s="2"/>
      <c r="B900" s="175"/>
      <c r="C900" s="175"/>
      <c r="D900" s="175"/>
      <c r="F900" s="175"/>
      <c r="G900" s="175"/>
      <c r="H900" s="406"/>
      <c r="I900" s="406"/>
      <c r="J900" s="406"/>
      <c r="K900" s="406"/>
      <c r="L900" s="406"/>
      <c r="M900" s="406"/>
      <c r="N900" s="406"/>
      <c r="O900" s="406"/>
      <c r="P900" s="406"/>
      <c r="Q900" s="406"/>
      <c r="R900" s="406"/>
      <c r="S900" s="406"/>
      <c r="T900" s="406"/>
      <c r="U900" s="406"/>
      <c r="V900" s="406"/>
      <c r="W900" s="351"/>
      <c r="X900" s="351"/>
      <c r="Y900" s="351"/>
      <c r="Z900" s="351"/>
      <c r="AA900" s="351"/>
      <c r="AB900" s="351"/>
      <c r="AC900" s="351"/>
      <c r="AD900" s="351"/>
      <c r="AE900" s="351"/>
      <c r="AF900" s="351"/>
      <c r="AG900" s="351"/>
      <c r="AH900" s="351"/>
      <c r="AI900" s="351"/>
      <c r="AJ900" s="351"/>
      <c r="AK900" s="351"/>
    </row>
    <row r="901" spans="1:37" customFormat="1" ht="14.4" x14ac:dyDescent="0.3">
      <c r="A901" s="2"/>
      <c r="B901" s="175"/>
      <c r="C901" s="175"/>
      <c r="D901" s="175"/>
      <c r="F901" s="175"/>
      <c r="G901" s="175"/>
      <c r="H901" s="406"/>
      <c r="I901" s="406"/>
      <c r="J901" s="406"/>
      <c r="K901" s="406"/>
      <c r="L901" s="406"/>
      <c r="M901" s="406"/>
      <c r="N901" s="406"/>
      <c r="O901" s="406"/>
      <c r="P901" s="406"/>
      <c r="Q901" s="406"/>
      <c r="R901" s="406"/>
      <c r="S901" s="406"/>
      <c r="T901" s="406"/>
      <c r="U901" s="406"/>
      <c r="V901" s="406"/>
      <c r="W901" s="351"/>
      <c r="X901" s="351"/>
      <c r="Y901" s="351"/>
      <c r="Z901" s="351"/>
      <c r="AA901" s="351"/>
      <c r="AB901" s="351"/>
      <c r="AC901" s="351"/>
      <c r="AD901" s="351"/>
      <c r="AE901" s="351"/>
      <c r="AF901" s="351"/>
      <c r="AG901" s="351"/>
      <c r="AH901" s="351"/>
      <c r="AI901" s="351"/>
      <c r="AJ901" s="351"/>
      <c r="AK901" s="351"/>
    </row>
    <row r="902" spans="1:37" customFormat="1" ht="14.4" x14ac:dyDescent="0.3">
      <c r="A902" s="2"/>
      <c r="B902" s="175"/>
      <c r="C902" s="175"/>
      <c r="D902" s="175"/>
      <c r="F902" s="175"/>
      <c r="G902" s="175"/>
      <c r="H902" s="406"/>
      <c r="I902" s="406"/>
      <c r="J902" s="406"/>
      <c r="K902" s="406"/>
      <c r="L902" s="406"/>
      <c r="M902" s="406"/>
      <c r="N902" s="406"/>
      <c r="O902" s="406"/>
      <c r="P902" s="406"/>
      <c r="Q902" s="406"/>
      <c r="R902" s="406"/>
      <c r="S902" s="406"/>
      <c r="T902" s="406"/>
      <c r="U902" s="406"/>
      <c r="V902" s="406"/>
      <c r="W902" s="351"/>
      <c r="X902" s="351"/>
      <c r="Y902" s="351"/>
      <c r="Z902" s="351"/>
      <c r="AA902" s="351"/>
      <c r="AB902" s="351"/>
      <c r="AC902" s="351"/>
      <c r="AD902" s="351"/>
      <c r="AE902" s="351"/>
      <c r="AF902" s="351"/>
      <c r="AG902" s="351"/>
      <c r="AH902" s="351"/>
      <c r="AI902" s="351"/>
      <c r="AJ902" s="351"/>
      <c r="AK902" s="351"/>
    </row>
    <row r="903" spans="1:37" customFormat="1" ht="14.4" x14ac:dyDescent="0.3">
      <c r="A903" s="2"/>
      <c r="B903" s="175"/>
      <c r="C903" s="175"/>
      <c r="D903" s="175"/>
      <c r="F903" s="175"/>
      <c r="G903" s="175"/>
      <c r="H903" s="406"/>
      <c r="I903" s="406"/>
      <c r="J903" s="406"/>
      <c r="K903" s="406"/>
      <c r="L903" s="406"/>
      <c r="M903" s="406"/>
      <c r="N903" s="406"/>
      <c r="O903" s="406"/>
      <c r="P903" s="406"/>
      <c r="Q903" s="406"/>
      <c r="R903" s="406"/>
      <c r="S903" s="406"/>
      <c r="T903" s="406"/>
      <c r="U903" s="406"/>
      <c r="V903" s="406"/>
      <c r="W903" s="351"/>
      <c r="X903" s="351"/>
      <c r="Y903" s="351"/>
      <c r="Z903" s="351"/>
      <c r="AA903" s="351"/>
      <c r="AB903" s="351"/>
      <c r="AC903" s="351"/>
      <c r="AD903" s="351"/>
      <c r="AE903" s="351"/>
      <c r="AF903" s="351"/>
      <c r="AG903" s="351"/>
      <c r="AH903" s="351"/>
      <c r="AI903" s="351"/>
      <c r="AJ903" s="351"/>
      <c r="AK903" s="351"/>
    </row>
    <row r="904" spans="1:37" customFormat="1" ht="14.4" x14ac:dyDescent="0.3">
      <c r="A904" s="2"/>
      <c r="B904" s="175"/>
      <c r="C904" s="175"/>
      <c r="D904" s="175"/>
      <c r="F904" s="175"/>
      <c r="G904" s="175"/>
      <c r="H904" s="406"/>
      <c r="I904" s="406"/>
      <c r="J904" s="406"/>
      <c r="K904" s="406"/>
      <c r="L904" s="406"/>
      <c r="M904" s="406"/>
      <c r="N904" s="406"/>
      <c r="O904" s="406"/>
      <c r="P904" s="406"/>
      <c r="Q904" s="406"/>
      <c r="R904" s="406"/>
      <c r="S904" s="406"/>
      <c r="T904" s="406"/>
      <c r="U904" s="406"/>
      <c r="V904" s="406"/>
      <c r="W904" s="351"/>
      <c r="X904" s="351"/>
      <c r="Y904" s="351"/>
      <c r="Z904" s="351"/>
      <c r="AA904" s="351"/>
      <c r="AB904" s="351"/>
      <c r="AC904" s="351"/>
      <c r="AD904" s="351"/>
      <c r="AE904" s="351"/>
      <c r="AF904" s="351"/>
      <c r="AG904" s="351"/>
      <c r="AH904" s="351"/>
      <c r="AI904" s="351"/>
      <c r="AJ904" s="351"/>
      <c r="AK904" s="351"/>
    </row>
    <row r="905" spans="1:37" customFormat="1" ht="14.4" x14ac:dyDescent="0.3">
      <c r="A905" s="2"/>
      <c r="B905" s="175"/>
      <c r="C905" s="175"/>
      <c r="D905" s="175"/>
      <c r="F905" s="175"/>
      <c r="G905" s="175"/>
      <c r="H905" s="406"/>
      <c r="I905" s="406"/>
      <c r="J905" s="406"/>
      <c r="K905" s="406"/>
      <c r="L905" s="406"/>
      <c r="M905" s="406"/>
      <c r="N905" s="406"/>
      <c r="O905" s="406"/>
      <c r="P905" s="406"/>
      <c r="Q905" s="406"/>
      <c r="R905" s="406"/>
      <c r="S905" s="406"/>
      <c r="T905" s="406"/>
      <c r="U905" s="406"/>
      <c r="V905" s="406"/>
      <c r="W905" s="351"/>
      <c r="X905" s="351"/>
      <c r="Y905" s="351"/>
      <c r="Z905" s="351"/>
      <c r="AA905" s="351"/>
      <c r="AB905" s="351"/>
      <c r="AC905" s="351"/>
      <c r="AD905" s="351"/>
      <c r="AE905" s="351"/>
      <c r="AF905" s="351"/>
      <c r="AG905" s="351"/>
      <c r="AH905" s="351"/>
      <c r="AI905" s="351"/>
      <c r="AJ905" s="351"/>
      <c r="AK905" s="351"/>
    </row>
    <row r="906" spans="1:37" customFormat="1" ht="14.4" x14ac:dyDescent="0.3">
      <c r="A906" s="2"/>
      <c r="B906" s="175"/>
      <c r="C906" s="175"/>
      <c r="D906" s="175"/>
      <c r="F906" s="175"/>
      <c r="G906" s="175"/>
      <c r="H906" s="406"/>
      <c r="I906" s="406"/>
      <c r="J906" s="406"/>
      <c r="K906" s="406"/>
      <c r="L906" s="406"/>
      <c r="M906" s="406"/>
      <c r="N906" s="406"/>
      <c r="O906" s="406"/>
      <c r="P906" s="406"/>
      <c r="Q906" s="406"/>
      <c r="R906" s="406"/>
      <c r="S906" s="406"/>
      <c r="T906" s="406"/>
      <c r="U906" s="406"/>
      <c r="V906" s="406"/>
      <c r="W906" s="351"/>
      <c r="X906" s="351"/>
      <c r="Y906" s="351"/>
      <c r="Z906" s="351"/>
      <c r="AA906" s="351"/>
      <c r="AB906" s="351"/>
      <c r="AC906" s="351"/>
      <c r="AD906" s="351"/>
      <c r="AE906" s="351"/>
      <c r="AF906" s="351"/>
      <c r="AG906" s="351"/>
      <c r="AH906" s="351"/>
      <c r="AI906" s="351"/>
      <c r="AJ906" s="351"/>
      <c r="AK906" s="351"/>
    </row>
    <row r="907" spans="1:37" customFormat="1" ht="14.4" x14ac:dyDescent="0.3">
      <c r="A907" s="2"/>
      <c r="B907" s="175"/>
      <c r="C907" s="175"/>
      <c r="D907" s="175"/>
      <c r="F907" s="175"/>
      <c r="G907" s="175"/>
      <c r="H907" s="406"/>
      <c r="I907" s="406"/>
      <c r="J907" s="406"/>
      <c r="K907" s="406"/>
      <c r="L907" s="406"/>
      <c r="M907" s="406"/>
      <c r="N907" s="406"/>
      <c r="O907" s="406"/>
      <c r="P907" s="406"/>
      <c r="Q907" s="406"/>
      <c r="R907" s="406"/>
      <c r="S907" s="406"/>
      <c r="T907" s="406"/>
      <c r="U907" s="406"/>
      <c r="V907" s="406"/>
      <c r="W907" s="351"/>
      <c r="X907" s="351"/>
      <c r="Y907" s="351"/>
      <c r="Z907" s="351"/>
      <c r="AA907" s="351"/>
      <c r="AB907" s="351"/>
      <c r="AC907" s="351"/>
      <c r="AD907" s="351"/>
      <c r="AE907" s="351"/>
      <c r="AF907" s="351"/>
      <c r="AG907" s="351"/>
      <c r="AH907" s="351"/>
      <c r="AI907" s="351"/>
      <c r="AJ907" s="351"/>
      <c r="AK907" s="351"/>
    </row>
    <row r="908" spans="1:37" customFormat="1" ht="14.4" x14ac:dyDescent="0.3">
      <c r="A908" s="2"/>
      <c r="B908" s="175"/>
      <c r="C908" s="175"/>
      <c r="D908" s="175"/>
      <c r="F908" s="175"/>
      <c r="G908" s="175"/>
      <c r="H908" s="406"/>
      <c r="I908" s="406"/>
      <c r="J908" s="406"/>
      <c r="K908" s="406"/>
      <c r="L908" s="406"/>
      <c r="M908" s="406"/>
      <c r="N908" s="406"/>
      <c r="O908" s="406"/>
      <c r="P908" s="406"/>
      <c r="Q908" s="406"/>
      <c r="R908" s="406"/>
      <c r="S908" s="406"/>
      <c r="T908" s="406"/>
      <c r="U908" s="406"/>
      <c r="V908" s="406"/>
      <c r="W908" s="351"/>
      <c r="X908" s="351"/>
      <c r="Y908" s="351"/>
      <c r="Z908" s="351"/>
      <c r="AA908" s="351"/>
      <c r="AB908" s="351"/>
      <c r="AC908" s="351"/>
      <c r="AD908" s="351"/>
      <c r="AE908" s="351"/>
      <c r="AF908" s="351"/>
      <c r="AG908" s="351"/>
      <c r="AH908" s="351"/>
      <c r="AI908" s="351"/>
      <c r="AJ908" s="351"/>
      <c r="AK908" s="351"/>
    </row>
    <row r="909" spans="1:37" customFormat="1" ht="14.4" x14ac:dyDescent="0.3">
      <c r="A909" s="2"/>
      <c r="B909" s="175"/>
      <c r="C909" s="175"/>
      <c r="D909" s="175"/>
      <c r="F909" s="175"/>
      <c r="G909" s="175"/>
      <c r="H909" s="406"/>
      <c r="I909" s="406"/>
      <c r="J909" s="406"/>
      <c r="K909" s="406"/>
      <c r="L909" s="406"/>
      <c r="M909" s="406"/>
      <c r="N909" s="406"/>
      <c r="O909" s="406"/>
      <c r="P909" s="406"/>
      <c r="Q909" s="406"/>
      <c r="R909" s="406"/>
      <c r="S909" s="406"/>
      <c r="T909" s="406"/>
      <c r="U909" s="406"/>
      <c r="V909" s="406"/>
      <c r="W909" s="351"/>
      <c r="X909" s="351"/>
      <c r="Y909" s="351"/>
      <c r="Z909" s="351"/>
      <c r="AA909" s="351"/>
      <c r="AB909" s="351"/>
      <c r="AC909" s="351"/>
      <c r="AD909" s="351"/>
      <c r="AE909" s="351"/>
      <c r="AF909" s="351"/>
      <c r="AG909" s="351"/>
      <c r="AH909" s="351"/>
      <c r="AI909" s="351"/>
      <c r="AJ909" s="351"/>
      <c r="AK909" s="351"/>
    </row>
    <row r="910" spans="1:37" customFormat="1" ht="14.4" x14ac:dyDescent="0.3">
      <c r="A910" s="2"/>
      <c r="B910" s="175"/>
      <c r="C910" s="175"/>
      <c r="D910" s="175"/>
      <c r="F910" s="175"/>
      <c r="G910" s="175"/>
      <c r="H910" s="406"/>
      <c r="I910" s="406"/>
      <c r="J910" s="406"/>
      <c r="K910" s="406"/>
      <c r="L910" s="406"/>
      <c r="M910" s="406"/>
      <c r="N910" s="406"/>
      <c r="O910" s="406"/>
      <c r="P910" s="406"/>
      <c r="Q910" s="406"/>
      <c r="R910" s="406"/>
      <c r="S910" s="406"/>
      <c r="T910" s="406"/>
      <c r="U910" s="406"/>
      <c r="V910" s="406"/>
      <c r="W910" s="351"/>
      <c r="X910" s="351"/>
      <c r="Y910" s="351"/>
      <c r="Z910" s="351"/>
      <c r="AA910" s="351"/>
      <c r="AB910" s="351"/>
      <c r="AC910" s="351"/>
      <c r="AD910" s="351"/>
      <c r="AE910" s="351"/>
      <c r="AF910" s="351"/>
      <c r="AG910" s="351"/>
      <c r="AH910" s="351"/>
      <c r="AI910" s="351"/>
      <c r="AJ910" s="351"/>
      <c r="AK910" s="351"/>
    </row>
    <row r="911" spans="1:37" customFormat="1" ht="14.4" x14ac:dyDescent="0.3">
      <c r="A911" s="2"/>
      <c r="B911" s="175"/>
      <c r="C911" s="175"/>
      <c r="D911" s="175"/>
      <c r="F911" s="175"/>
      <c r="G911" s="175"/>
      <c r="H911" s="406"/>
      <c r="I911" s="406"/>
      <c r="J911" s="406"/>
      <c r="K911" s="406"/>
      <c r="L911" s="406"/>
      <c r="M911" s="406"/>
      <c r="N911" s="406"/>
      <c r="O911" s="406"/>
      <c r="P911" s="406"/>
      <c r="Q911" s="406"/>
      <c r="R911" s="406"/>
      <c r="S911" s="406"/>
      <c r="T911" s="406"/>
      <c r="U911" s="406"/>
      <c r="V911" s="406"/>
      <c r="W911" s="351"/>
      <c r="X911" s="351"/>
      <c r="Y911" s="351"/>
      <c r="Z911" s="351"/>
      <c r="AA911" s="351"/>
      <c r="AB911" s="351"/>
      <c r="AC911" s="351"/>
      <c r="AD911" s="351"/>
      <c r="AE911" s="351"/>
      <c r="AF911" s="351"/>
      <c r="AG911" s="351"/>
      <c r="AH911" s="351"/>
      <c r="AI911" s="351"/>
      <c r="AJ911" s="351"/>
      <c r="AK911" s="351"/>
    </row>
    <row r="912" spans="1:37" customFormat="1" ht="14.4" x14ac:dyDescent="0.3">
      <c r="A912" s="2"/>
      <c r="B912" s="175"/>
      <c r="C912" s="175"/>
      <c r="D912" s="175"/>
      <c r="F912" s="175"/>
      <c r="G912" s="175"/>
      <c r="H912" s="406"/>
      <c r="I912" s="406"/>
      <c r="J912" s="406"/>
      <c r="K912" s="406"/>
      <c r="L912" s="406"/>
      <c r="M912" s="406"/>
      <c r="N912" s="406"/>
      <c r="O912" s="406"/>
      <c r="P912" s="406"/>
      <c r="Q912" s="406"/>
      <c r="R912" s="406"/>
      <c r="S912" s="406"/>
      <c r="T912" s="406"/>
      <c r="U912" s="406"/>
      <c r="V912" s="406"/>
      <c r="W912" s="351"/>
      <c r="X912" s="351"/>
      <c r="Y912" s="351"/>
      <c r="Z912" s="351"/>
      <c r="AA912" s="351"/>
      <c r="AB912" s="351"/>
      <c r="AC912" s="351"/>
      <c r="AD912" s="351"/>
      <c r="AE912" s="351"/>
      <c r="AF912" s="351"/>
      <c r="AG912" s="351"/>
      <c r="AH912" s="351"/>
      <c r="AI912" s="351"/>
      <c r="AJ912" s="351"/>
      <c r="AK912" s="351"/>
    </row>
    <row r="913" spans="1:37" customFormat="1" ht="14.4" x14ac:dyDescent="0.3">
      <c r="A913" s="2"/>
      <c r="B913" s="175"/>
      <c r="C913" s="175"/>
      <c r="D913" s="175"/>
      <c r="F913" s="175"/>
      <c r="G913" s="175"/>
      <c r="H913" s="406"/>
      <c r="I913" s="406"/>
      <c r="J913" s="406"/>
      <c r="K913" s="406"/>
      <c r="L913" s="406"/>
      <c r="M913" s="406"/>
      <c r="N913" s="406"/>
      <c r="O913" s="406"/>
      <c r="P913" s="406"/>
      <c r="Q913" s="406"/>
      <c r="R913" s="406"/>
      <c r="S913" s="406"/>
      <c r="T913" s="406"/>
      <c r="U913" s="406"/>
      <c r="V913" s="406"/>
      <c r="W913" s="351"/>
      <c r="X913" s="351"/>
      <c r="Y913" s="351"/>
      <c r="Z913" s="351"/>
      <c r="AA913" s="351"/>
      <c r="AB913" s="351"/>
      <c r="AC913" s="351"/>
      <c r="AD913" s="351"/>
      <c r="AE913" s="351"/>
      <c r="AF913" s="351"/>
      <c r="AG913" s="351"/>
      <c r="AH913" s="351"/>
      <c r="AI913" s="351"/>
      <c r="AJ913" s="351"/>
      <c r="AK913" s="351"/>
    </row>
    <row r="914" spans="1:37" customFormat="1" ht="14.4" x14ac:dyDescent="0.3">
      <c r="A914" s="2"/>
      <c r="B914" s="175"/>
      <c r="C914" s="175"/>
      <c r="D914" s="175"/>
      <c r="F914" s="175"/>
      <c r="G914" s="175"/>
      <c r="H914" s="406"/>
      <c r="I914" s="406"/>
      <c r="J914" s="406"/>
      <c r="K914" s="406"/>
      <c r="L914" s="406"/>
      <c r="M914" s="406"/>
      <c r="N914" s="406"/>
      <c r="O914" s="406"/>
      <c r="P914" s="406"/>
      <c r="Q914" s="406"/>
      <c r="R914" s="406"/>
      <c r="S914" s="406"/>
      <c r="T914" s="406"/>
      <c r="U914" s="406"/>
      <c r="V914" s="406"/>
      <c r="W914" s="351"/>
      <c r="X914" s="351"/>
      <c r="Y914" s="351"/>
      <c r="Z914" s="351"/>
      <c r="AA914" s="351"/>
      <c r="AB914" s="351"/>
      <c r="AC914" s="351"/>
      <c r="AD914" s="351"/>
      <c r="AE914" s="351"/>
      <c r="AF914" s="351"/>
      <c r="AG914" s="351"/>
      <c r="AH914" s="351"/>
      <c r="AI914" s="351"/>
      <c r="AJ914" s="351"/>
      <c r="AK914" s="351"/>
    </row>
    <row r="915" spans="1:37" customFormat="1" ht="14.4" x14ac:dyDescent="0.3">
      <c r="A915" s="2"/>
      <c r="B915" s="175"/>
      <c r="C915" s="175"/>
      <c r="D915" s="175"/>
      <c r="F915" s="175"/>
      <c r="G915" s="175"/>
      <c r="H915" s="406"/>
      <c r="I915" s="406"/>
      <c r="J915" s="406"/>
      <c r="K915" s="406"/>
      <c r="L915" s="406"/>
      <c r="M915" s="406"/>
      <c r="N915" s="406"/>
      <c r="O915" s="406"/>
      <c r="P915" s="406"/>
      <c r="Q915" s="406"/>
      <c r="R915" s="406"/>
      <c r="S915" s="406"/>
      <c r="T915" s="406"/>
      <c r="U915" s="406"/>
      <c r="V915" s="406"/>
      <c r="W915" s="351"/>
      <c r="X915" s="351"/>
      <c r="Y915" s="351"/>
      <c r="Z915" s="351"/>
      <c r="AA915" s="351"/>
      <c r="AB915" s="351"/>
      <c r="AC915" s="351"/>
      <c r="AD915" s="351"/>
      <c r="AE915" s="351"/>
      <c r="AF915" s="351"/>
      <c r="AG915" s="351"/>
      <c r="AH915" s="351"/>
      <c r="AI915" s="351"/>
      <c r="AJ915" s="351"/>
      <c r="AK915" s="351"/>
    </row>
    <row r="916" spans="1:37" customFormat="1" ht="14.4" x14ac:dyDescent="0.3">
      <c r="A916" s="2"/>
      <c r="B916" s="175"/>
      <c r="C916" s="175"/>
      <c r="D916" s="175"/>
      <c r="F916" s="175"/>
      <c r="G916" s="175"/>
      <c r="H916" s="406"/>
      <c r="I916" s="406"/>
      <c r="J916" s="406"/>
      <c r="K916" s="406"/>
      <c r="L916" s="406"/>
      <c r="M916" s="406"/>
      <c r="N916" s="406"/>
      <c r="O916" s="406"/>
      <c r="P916" s="406"/>
      <c r="Q916" s="406"/>
      <c r="R916" s="406"/>
      <c r="S916" s="406"/>
      <c r="T916" s="406"/>
      <c r="U916" s="406"/>
      <c r="V916" s="406"/>
      <c r="W916" s="351"/>
      <c r="X916" s="351"/>
      <c r="Y916" s="351"/>
      <c r="Z916" s="351"/>
      <c r="AA916" s="351"/>
      <c r="AB916" s="351"/>
      <c r="AC916" s="351"/>
      <c r="AD916" s="351"/>
      <c r="AE916" s="351"/>
      <c r="AF916" s="351"/>
      <c r="AG916" s="351"/>
      <c r="AH916" s="351"/>
      <c r="AI916" s="351"/>
      <c r="AJ916" s="351"/>
      <c r="AK916" s="351"/>
    </row>
    <row r="917" spans="1:37" customFormat="1" ht="14.4" x14ac:dyDescent="0.3">
      <c r="A917" s="2"/>
      <c r="B917" s="175"/>
      <c r="C917" s="175"/>
      <c r="D917" s="175"/>
      <c r="F917" s="175"/>
      <c r="G917" s="175"/>
      <c r="H917" s="406"/>
      <c r="I917" s="406"/>
      <c r="J917" s="406"/>
      <c r="K917" s="406"/>
      <c r="L917" s="406"/>
      <c r="M917" s="406"/>
      <c r="N917" s="406"/>
      <c r="O917" s="406"/>
      <c r="P917" s="406"/>
      <c r="Q917" s="406"/>
      <c r="R917" s="406"/>
      <c r="S917" s="406"/>
      <c r="T917" s="406"/>
      <c r="U917" s="406"/>
      <c r="V917" s="406"/>
      <c r="W917" s="351"/>
      <c r="X917" s="351"/>
      <c r="Y917" s="351"/>
      <c r="Z917" s="351"/>
      <c r="AA917" s="351"/>
      <c r="AB917" s="351"/>
      <c r="AC917" s="351"/>
      <c r="AD917" s="351"/>
      <c r="AE917" s="351"/>
      <c r="AF917" s="351"/>
      <c r="AG917" s="351"/>
      <c r="AH917" s="351"/>
      <c r="AI917" s="351"/>
      <c r="AJ917" s="351"/>
      <c r="AK917" s="351"/>
    </row>
    <row r="918" spans="1:37" customFormat="1" ht="14.4" x14ac:dyDescent="0.3">
      <c r="A918" s="2"/>
      <c r="B918" s="175"/>
      <c r="C918" s="175"/>
      <c r="D918" s="175"/>
      <c r="F918" s="175"/>
      <c r="G918" s="175"/>
      <c r="H918" s="406"/>
      <c r="I918" s="406"/>
      <c r="J918" s="406"/>
      <c r="K918" s="406"/>
      <c r="L918" s="406"/>
      <c r="M918" s="406"/>
      <c r="N918" s="406"/>
      <c r="O918" s="406"/>
      <c r="P918" s="406"/>
      <c r="Q918" s="406"/>
      <c r="R918" s="406"/>
      <c r="S918" s="406"/>
      <c r="T918" s="406"/>
      <c r="U918" s="406"/>
      <c r="V918" s="406"/>
      <c r="W918" s="351"/>
      <c r="X918" s="351"/>
      <c r="Y918" s="351"/>
      <c r="Z918" s="351"/>
      <c r="AA918" s="351"/>
      <c r="AB918" s="351"/>
      <c r="AC918" s="351"/>
      <c r="AD918" s="351"/>
      <c r="AE918" s="351"/>
      <c r="AF918" s="351"/>
      <c r="AG918" s="351"/>
      <c r="AH918" s="351"/>
      <c r="AI918" s="351"/>
      <c r="AJ918" s="351"/>
      <c r="AK918" s="351"/>
    </row>
    <row r="919" spans="1:37" customFormat="1" ht="14.4" x14ac:dyDescent="0.3">
      <c r="A919" s="2"/>
      <c r="B919" s="175"/>
      <c r="C919" s="175"/>
      <c r="D919" s="175"/>
      <c r="F919" s="175"/>
      <c r="G919" s="175"/>
      <c r="H919" s="406"/>
      <c r="I919" s="406"/>
      <c r="J919" s="406"/>
      <c r="K919" s="406"/>
      <c r="L919" s="406"/>
      <c r="M919" s="406"/>
      <c r="N919" s="406"/>
      <c r="O919" s="406"/>
      <c r="P919" s="406"/>
      <c r="Q919" s="406"/>
      <c r="R919" s="406"/>
      <c r="S919" s="406"/>
      <c r="T919" s="406"/>
      <c r="U919" s="406"/>
      <c r="V919" s="406"/>
      <c r="W919" s="351"/>
      <c r="X919" s="351"/>
      <c r="Y919" s="351"/>
      <c r="Z919" s="351"/>
      <c r="AA919" s="351"/>
      <c r="AB919" s="351"/>
      <c r="AC919" s="351"/>
      <c r="AD919" s="351"/>
      <c r="AE919" s="351"/>
      <c r="AF919" s="351"/>
      <c r="AG919" s="351"/>
      <c r="AH919" s="351"/>
      <c r="AI919" s="351"/>
      <c r="AJ919" s="351"/>
      <c r="AK919" s="351"/>
    </row>
    <row r="920" spans="1:37" customFormat="1" ht="14.4" x14ac:dyDescent="0.3">
      <c r="A920" s="2"/>
      <c r="B920" s="175"/>
      <c r="C920" s="175"/>
      <c r="D920" s="175"/>
      <c r="F920" s="175"/>
      <c r="G920" s="175"/>
      <c r="H920" s="406"/>
      <c r="I920" s="406"/>
      <c r="J920" s="406"/>
      <c r="K920" s="406"/>
      <c r="L920" s="406"/>
      <c r="M920" s="406"/>
      <c r="N920" s="406"/>
      <c r="O920" s="406"/>
      <c r="P920" s="406"/>
      <c r="Q920" s="406"/>
      <c r="R920" s="406"/>
      <c r="S920" s="406"/>
      <c r="T920" s="406"/>
      <c r="U920" s="406"/>
      <c r="V920" s="406"/>
      <c r="W920" s="351"/>
      <c r="X920" s="351"/>
      <c r="Y920" s="351"/>
      <c r="Z920" s="351"/>
      <c r="AA920" s="351"/>
      <c r="AB920" s="351"/>
      <c r="AC920" s="351"/>
      <c r="AD920" s="351"/>
      <c r="AE920" s="351"/>
      <c r="AF920" s="351"/>
      <c r="AG920" s="351"/>
      <c r="AH920" s="351"/>
      <c r="AI920" s="351"/>
      <c r="AJ920" s="351"/>
      <c r="AK920" s="351"/>
    </row>
    <row r="921" spans="1:37" customFormat="1" ht="14.4" x14ac:dyDescent="0.3">
      <c r="A921" s="2"/>
      <c r="B921" s="175"/>
      <c r="C921" s="175"/>
      <c r="D921" s="175"/>
      <c r="F921" s="175"/>
      <c r="G921" s="175"/>
      <c r="H921" s="406"/>
      <c r="I921" s="406"/>
      <c r="J921" s="406"/>
      <c r="K921" s="406"/>
      <c r="L921" s="406"/>
      <c r="M921" s="406"/>
      <c r="N921" s="406"/>
      <c r="O921" s="406"/>
      <c r="P921" s="406"/>
      <c r="Q921" s="406"/>
      <c r="R921" s="406"/>
      <c r="S921" s="406"/>
      <c r="T921" s="406"/>
      <c r="U921" s="406"/>
      <c r="V921" s="406"/>
      <c r="W921" s="351"/>
      <c r="X921" s="351"/>
      <c r="Y921" s="351"/>
      <c r="Z921" s="351"/>
      <c r="AA921" s="351"/>
      <c r="AB921" s="351"/>
      <c r="AC921" s="351"/>
      <c r="AD921" s="351"/>
      <c r="AE921" s="351"/>
      <c r="AF921" s="351"/>
      <c r="AG921" s="351"/>
      <c r="AH921" s="351"/>
      <c r="AI921" s="351"/>
      <c r="AJ921" s="351"/>
      <c r="AK921" s="351"/>
    </row>
    <row r="922" spans="1:37" customFormat="1" ht="14.4" x14ac:dyDescent="0.3">
      <c r="A922" s="2"/>
      <c r="B922" s="175"/>
      <c r="C922" s="175"/>
      <c r="D922" s="175"/>
      <c r="F922" s="175"/>
      <c r="G922" s="175"/>
      <c r="H922" s="406"/>
      <c r="I922" s="406"/>
      <c r="J922" s="406"/>
      <c r="K922" s="406"/>
      <c r="L922" s="406"/>
      <c r="M922" s="406"/>
      <c r="N922" s="406"/>
      <c r="O922" s="406"/>
      <c r="P922" s="406"/>
      <c r="Q922" s="406"/>
      <c r="R922" s="406"/>
      <c r="S922" s="406"/>
      <c r="T922" s="406"/>
      <c r="U922" s="406"/>
      <c r="V922" s="406"/>
      <c r="W922" s="351"/>
      <c r="X922" s="351"/>
      <c r="Y922" s="351"/>
      <c r="Z922" s="351"/>
      <c r="AA922" s="351"/>
      <c r="AB922" s="351"/>
      <c r="AC922" s="351"/>
      <c r="AD922" s="351"/>
      <c r="AE922" s="351"/>
      <c r="AF922" s="351"/>
      <c r="AG922" s="351"/>
      <c r="AH922" s="351"/>
      <c r="AI922" s="351"/>
      <c r="AJ922" s="351"/>
      <c r="AK922" s="351"/>
    </row>
    <row r="923" spans="1:37" customFormat="1" ht="14.4" x14ac:dyDescent="0.3">
      <c r="A923" s="2"/>
      <c r="B923" s="175"/>
      <c r="C923" s="175"/>
      <c r="D923" s="175"/>
      <c r="F923" s="175"/>
      <c r="G923" s="175"/>
      <c r="H923" s="406"/>
      <c r="I923" s="406"/>
      <c r="J923" s="406"/>
      <c r="K923" s="406"/>
      <c r="L923" s="406"/>
      <c r="M923" s="406"/>
      <c r="N923" s="406"/>
      <c r="O923" s="406"/>
      <c r="P923" s="406"/>
      <c r="Q923" s="406"/>
      <c r="R923" s="406"/>
      <c r="S923" s="406"/>
      <c r="T923" s="406"/>
      <c r="U923" s="406"/>
      <c r="V923" s="406"/>
      <c r="W923" s="351"/>
      <c r="X923" s="351"/>
      <c r="Y923" s="351"/>
      <c r="Z923" s="351"/>
      <c r="AA923" s="351"/>
      <c r="AB923" s="351"/>
      <c r="AC923" s="351"/>
      <c r="AD923" s="351"/>
      <c r="AE923" s="351"/>
      <c r="AF923" s="351"/>
      <c r="AG923" s="351"/>
      <c r="AH923" s="351"/>
      <c r="AI923" s="351"/>
      <c r="AJ923" s="351"/>
      <c r="AK923" s="351"/>
    </row>
    <row r="924" spans="1:37" customFormat="1" ht="14.4" x14ac:dyDescent="0.3">
      <c r="A924" s="2"/>
      <c r="B924" s="175"/>
      <c r="C924" s="175"/>
      <c r="D924" s="175"/>
      <c r="F924" s="175"/>
      <c r="G924" s="175"/>
      <c r="H924" s="406"/>
      <c r="I924" s="406"/>
      <c r="J924" s="406"/>
      <c r="K924" s="406"/>
      <c r="L924" s="406"/>
      <c r="M924" s="406"/>
      <c r="N924" s="406"/>
      <c r="O924" s="406"/>
      <c r="P924" s="406"/>
      <c r="Q924" s="406"/>
      <c r="R924" s="406"/>
      <c r="S924" s="406"/>
      <c r="T924" s="406"/>
      <c r="U924" s="406"/>
      <c r="V924" s="406"/>
      <c r="W924" s="351"/>
      <c r="X924" s="351"/>
      <c r="Y924" s="351"/>
      <c r="Z924" s="351"/>
      <c r="AA924" s="351"/>
      <c r="AB924" s="351"/>
      <c r="AC924" s="351"/>
      <c r="AD924" s="351"/>
      <c r="AE924" s="351"/>
      <c r="AF924" s="351"/>
      <c r="AG924" s="351"/>
      <c r="AH924" s="351"/>
      <c r="AI924" s="351"/>
      <c r="AJ924" s="351"/>
      <c r="AK924" s="351"/>
    </row>
    <row r="925" spans="1:37" customFormat="1" ht="14.4" x14ac:dyDescent="0.3">
      <c r="A925" s="2"/>
      <c r="B925" s="175"/>
      <c r="C925" s="175"/>
      <c r="D925" s="175"/>
      <c r="F925" s="175"/>
      <c r="G925" s="175"/>
      <c r="H925" s="406"/>
      <c r="I925" s="406"/>
      <c r="J925" s="406"/>
      <c r="K925" s="406"/>
      <c r="L925" s="406"/>
      <c r="M925" s="406"/>
      <c r="N925" s="406"/>
      <c r="O925" s="406"/>
      <c r="P925" s="406"/>
      <c r="Q925" s="406"/>
      <c r="R925" s="406"/>
      <c r="S925" s="406"/>
      <c r="T925" s="406"/>
      <c r="U925" s="406"/>
      <c r="V925" s="406"/>
      <c r="W925" s="351"/>
      <c r="X925" s="351"/>
      <c r="Y925" s="351"/>
      <c r="Z925" s="351"/>
      <c r="AA925" s="351"/>
      <c r="AB925" s="351"/>
      <c r="AC925" s="351"/>
      <c r="AD925" s="351"/>
      <c r="AE925" s="351"/>
      <c r="AF925" s="351"/>
      <c r="AG925" s="351"/>
      <c r="AH925" s="351"/>
      <c r="AI925" s="351"/>
      <c r="AJ925" s="351"/>
      <c r="AK925" s="351"/>
    </row>
    <row r="926" spans="1:37" customFormat="1" ht="14.4" x14ac:dyDescent="0.3">
      <c r="A926" s="2"/>
      <c r="B926" s="175"/>
      <c r="C926" s="175"/>
      <c r="D926" s="175"/>
      <c r="F926" s="175"/>
      <c r="G926" s="175"/>
      <c r="H926" s="406"/>
      <c r="I926" s="406"/>
      <c r="J926" s="406"/>
      <c r="K926" s="406"/>
      <c r="L926" s="406"/>
      <c r="M926" s="406"/>
      <c r="N926" s="406"/>
      <c r="O926" s="406"/>
      <c r="P926" s="406"/>
      <c r="Q926" s="406"/>
      <c r="R926" s="406"/>
      <c r="S926" s="406"/>
      <c r="T926" s="406"/>
      <c r="U926" s="406"/>
      <c r="V926" s="406"/>
      <c r="W926" s="351"/>
      <c r="X926" s="351"/>
      <c r="Y926" s="351"/>
      <c r="Z926" s="351"/>
      <c r="AA926" s="351"/>
      <c r="AB926" s="351"/>
      <c r="AC926" s="351"/>
      <c r="AD926" s="351"/>
      <c r="AE926" s="351"/>
      <c r="AF926" s="351"/>
      <c r="AG926" s="351"/>
      <c r="AH926" s="351"/>
      <c r="AI926" s="351"/>
      <c r="AJ926" s="351"/>
      <c r="AK926" s="351"/>
    </row>
    <row r="927" spans="1:37" customFormat="1" ht="14.4" x14ac:dyDescent="0.3">
      <c r="A927" s="2"/>
      <c r="B927" s="175"/>
      <c r="C927" s="175"/>
      <c r="D927" s="175"/>
      <c r="F927" s="175"/>
      <c r="G927" s="175"/>
      <c r="H927" s="406"/>
      <c r="I927" s="406"/>
      <c r="J927" s="406"/>
      <c r="K927" s="406"/>
      <c r="L927" s="406"/>
      <c r="M927" s="406"/>
      <c r="N927" s="406"/>
      <c r="O927" s="406"/>
      <c r="P927" s="406"/>
      <c r="Q927" s="406"/>
      <c r="R927" s="406"/>
      <c r="S927" s="406"/>
      <c r="T927" s="406"/>
      <c r="U927" s="406"/>
      <c r="V927" s="406"/>
      <c r="W927" s="351"/>
      <c r="X927" s="351"/>
      <c r="Y927" s="351"/>
      <c r="Z927" s="351"/>
      <c r="AA927" s="351"/>
      <c r="AB927" s="351"/>
      <c r="AC927" s="351"/>
      <c r="AD927" s="351"/>
      <c r="AE927" s="351"/>
      <c r="AF927" s="351"/>
      <c r="AG927" s="351"/>
      <c r="AH927" s="351"/>
      <c r="AI927" s="351"/>
      <c r="AJ927" s="351"/>
      <c r="AK927" s="351"/>
    </row>
    <row r="928" spans="1:37" customFormat="1" ht="14.4" x14ac:dyDescent="0.3">
      <c r="A928" s="2"/>
      <c r="B928" s="175"/>
      <c r="C928" s="175"/>
      <c r="D928" s="175"/>
      <c r="F928" s="175"/>
      <c r="G928" s="175"/>
      <c r="H928" s="406"/>
      <c r="I928" s="406"/>
      <c r="J928" s="406"/>
      <c r="K928" s="406"/>
      <c r="L928" s="406"/>
      <c r="M928" s="406"/>
      <c r="N928" s="406"/>
      <c r="O928" s="406"/>
      <c r="P928" s="406"/>
      <c r="Q928" s="406"/>
      <c r="R928" s="406"/>
      <c r="S928" s="406"/>
      <c r="T928" s="406"/>
      <c r="U928" s="406"/>
      <c r="V928" s="406"/>
      <c r="W928" s="351"/>
      <c r="X928" s="351"/>
      <c r="Y928" s="351"/>
      <c r="Z928" s="351"/>
      <c r="AA928" s="351"/>
      <c r="AB928" s="351"/>
      <c r="AC928" s="351"/>
      <c r="AD928" s="351"/>
      <c r="AE928" s="351"/>
      <c r="AF928" s="351"/>
      <c r="AG928" s="351"/>
      <c r="AH928" s="351"/>
      <c r="AI928" s="351"/>
      <c r="AJ928" s="351"/>
      <c r="AK928" s="351"/>
    </row>
    <row r="929" spans="1:37" customFormat="1" ht="14.4" x14ac:dyDescent="0.3">
      <c r="A929" s="2"/>
      <c r="B929" s="175"/>
      <c r="C929" s="175"/>
      <c r="D929" s="175"/>
      <c r="F929" s="175"/>
      <c r="G929" s="175"/>
      <c r="H929" s="406"/>
      <c r="I929" s="406"/>
      <c r="J929" s="406"/>
      <c r="K929" s="406"/>
      <c r="L929" s="406"/>
      <c r="M929" s="406"/>
      <c r="N929" s="406"/>
      <c r="O929" s="406"/>
      <c r="P929" s="406"/>
      <c r="Q929" s="406"/>
      <c r="R929" s="406"/>
      <c r="S929" s="406"/>
      <c r="T929" s="406"/>
      <c r="U929" s="406"/>
      <c r="V929" s="406"/>
      <c r="W929" s="351"/>
      <c r="X929" s="351"/>
      <c r="Y929" s="351"/>
      <c r="Z929" s="351"/>
      <c r="AA929" s="351"/>
      <c r="AB929" s="351"/>
      <c r="AC929" s="351"/>
      <c r="AD929" s="351"/>
      <c r="AE929" s="351"/>
      <c r="AF929" s="351"/>
      <c r="AG929" s="351"/>
      <c r="AH929" s="351"/>
      <c r="AI929" s="351"/>
      <c r="AJ929" s="351"/>
      <c r="AK929" s="351"/>
    </row>
    <row r="930" spans="1:37" customFormat="1" ht="14.4" x14ac:dyDescent="0.3">
      <c r="A930" s="2"/>
      <c r="B930" s="175"/>
      <c r="C930" s="175"/>
      <c r="D930" s="175"/>
      <c r="F930" s="175"/>
      <c r="G930" s="175"/>
      <c r="H930" s="406"/>
      <c r="I930" s="406"/>
      <c r="J930" s="406"/>
      <c r="K930" s="406"/>
      <c r="L930" s="406"/>
      <c r="M930" s="406"/>
      <c r="N930" s="406"/>
      <c r="O930" s="406"/>
      <c r="P930" s="406"/>
      <c r="Q930" s="406"/>
      <c r="R930" s="406"/>
      <c r="S930" s="406"/>
      <c r="T930" s="406"/>
      <c r="U930" s="406"/>
      <c r="V930" s="406"/>
      <c r="W930" s="351"/>
      <c r="X930" s="351"/>
      <c r="Y930" s="351"/>
      <c r="Z930" s="351"/>
      <c r="AA930" s="351"/>
      <c r="AB930" s="351"/>
      <c r="AC930" s="351"/>
      <c r="AD930" s="351"/>
      <c r="AE930" s="351"/>
      <c r="AF930" s="351"/>
      <c r="AG930" s="351"/>
      <c r="AH930" s="351"/>
      <c r="AI930" s="351"/>
      <c r="AJ930" s="351"/>
      <c r="AK930" s="351"/>
    </row>
    <row r="931" spans="1:37" customFormat="1" ht="14.4" x14ac:dyDescent="0.3">
      <c r="A931" s="2"/>
      <c r="B931" s="175"/>
      <c r="C931" s="175"/>
      <c r="D931" s="175"/>
      <c r="F931" s="175"/>
      <c r="G931" s="175"/>
      <c r="H931" s="406"/>
      <c r="I931" s="406"/>
      <c r="J931" s="406"/>
      <c r="K931" s="406"/>
      <c r="L931" s="406"/>
      <c r="M931" s="406"/>
      <c r="N931" s="406"/>
      <c r="O931" s="406"/>
      <c r="P931" s="406"/>
      <c r="Q931" s="406"/>
      <c r="R931" s="406"/>
      <c r="S931" s="406"/>
      <c r="T931" s="406"/>
      <c r="U931" s="406"/>
      <c r="V931" s="406"/>
      <c r="W931" s="351"/>
      <c r="X931" s="351"/>
      <c r="Y931" s="351"/>
      <c r="Z931" s="351"/>
      <c r="AA931" s="351"/>
      <c r="AB931" s="351"/>
      <c r="AC931" s="351"/>
      <c r="AD931" s="351"/>
      <c r="AE931" s="351"/>
      <c r="AF931" s="351"/>
      <c r="AG931" s="351"/>
      <c r="AH931" s="351"/>
      <c r="AI931" s="351"/>
      <c r="AJ931" s="351"/>
      <c r="AK931" s="351"/>
    </row>
    <row r="932" spans="1:37" customFormat="1" ht="14.4" x14ac:dyDescent="0.3">
      <c r="A932" s="2"/>
      <c r="B932" s="175"/>
      <c r="C932" s="175"/>
      <c r="D932" s="175"/>
      <c r="F932" s="175"/>
      <c r="G932" s="175"/>
      <c r="H932" s="406"/>
      <c r="I932" s="406"/>
      <c r="J932" s="406"/>
      <c r="K932" s="406"/>
      <c r="L932" s="406"/>
      <c r="M932" s="406"/>
      <c r="N932" s="406"/>
      <c r="O932" s="406"/>
      <c r="P932" s="406"/>
      <c r="Q932" s="406"/>
      <c r="R932" s="406"/>
      <c r="S932" s="406"/>
      <c r="T932" s="406"/>
      <c r="U932" s="406"/>
      <c r="V932" s="406"/>
      <c r="W932" s="351"/>
      <c r="X932" s="351"/>
      <c r="Y932" s="351"/>
      <c r="Z932" s="351"/>
      <c r="AA932" s="351"/>
      <c r="AB932" s="351"/>
      <c r="AC932" s="351"/>
      <c r="AD932" s="351"/>
      <c r="AE932" s="351"/>
      <c r="AF932" s="351"/>
      <c r="AG932" s="351"/>
      <c r="AH932" s="351"/>
      <c r="AI932" s="351"/>
      <c r="AJ932" s="351"/>
      <c r="AK932" s="351"/>
    </row>
    <row r="933" spans="1:37" customFormat="1" ht="14.4" x14ac:dyDescent="0.3">
      <c r="A933" s="2"/>
      <c r="B933" s="175"/>
      <c r="C933" s="175"/>
      <c r="D933" s="175"/>
      <c r="F933" s="175"/>
      <c r="G933" s="175"/>
      <c r="H933" s="406"/>
      <c r="I933" s="406"/>
      <c r="J933" s="406"/>
      <c r="K933" s="406"/>
      <c r="L933" s="406"/>
      <c r="M933" s="406"/>
      <c r="N933" s="406"/>
      <c r="O933" s="406"/>
      <c r="P933" s="406"/>
      <c r="Q933" s="406"/>
      <c r="R933" s="406"/>
      <c r="S933" s="406"/>
      <c r="T933" s="406"/>
      <c r="U933" s="406"/>
      <c r="V933" s="406"/>
      <c r="W933" s="351"/>
      <c r="X933" s="351"/>
      <c r="Y933" s="351"/>
      <c r="Z933" s="351"/>
      <c r="AA933" s="351"/>
      <c r="AB933" s="351"/>
      <c r="AC933" s="351"/>
      <c r="AD933" s="351"/>
      <c r="AE933" s="351"/>
      <c r="AF933" s="351"/>
      <c r="AG933" s="351"/>
      <c r="AH933" s="351"/>
      <c r="AI933" s="351"/>
      <c r="AJ933" s="351"/>
      <c r="AK933" s="351"/>
    </row>
    <row r="934" spans="1:37" customFormat="1" ht="14.4" x14ac:dyDescent="0.3">
      <c r="A934" s="2"/>
      <c r="B934" s="175"/>
      <c r="C934" s="175"/>
      <c r="D934" s="175"/>
      <c r="F934" s="175"/>
      <c r="G934" s="175"/>
      <c r="H934" s="406"/>
      <c r="I934" s="406"/>
      <c r="J934" s="406"/>
      <c r="K934" s="406"/>
      <c r="L934" s="406"/>
      <c r="M934" s="406"/>
      <c r="N934" s="406"/>
      <c r="O934" s="406"/>
      <c r="P934" s="406"/>
      <c r="Q934" s="406"/>
      <c r="R934" s="406"/>
      <c r="S934" s="406"/>
      <c r="T934" s="406"/>
      <c r="U934" s="406"/>
      <c r="V934" s="406"/>
      <c r="W934" s="351"/>
      <c r="X934" s="351"/>
      <c r="Y934" s="351"/>
      <c r="Z934" s="351"/>
      <c r="AA934" s="351"/>
      <c r="AB934" s="351"/>
      <c r="AC934" s="351"/>
      <c r="AD934" s="351"/>
      <c r="AE934" s="351"/>
      <c r="AF934" s="351"/>
      <c r="AG934" s="351"/>
      <c r="AH934" s="351"/>
      <c r="AI934" s="351"/>
      <c r="AJ934" s="351"/>
      <c r="AK934" s="351"/>
    </row>
    <row r="935" spans="1:37" customFormat="1" ht="14.4" x14ac:dyDescent="0.3">
      <c r="A935" s="2"/>
      <c r="B935" s="175"/>
      <c r="C935" s="175"/>
      <c r="D935" s="175"/>
      <c r="F935" s="175"/>
      <c r="G935" s="175"/>
      <c r="H935" s="406"/>
      <c r="I935" s="406"/>
      <c r="J935" s="406"/>
      <c r="K935" s="406"/>
      <c r="L935" s="406"/>
      <c r="M935" s="406"/>
      <c r="N935" s="406"/>
      <c r="O935" s="406"/>
      <c r="P935" s="406"/>
      <c r="Q935" s="406"/>
      <c r="R935" s="406"/>
      <c r="S935" s="406"/>
      <c r="T935" s="406"/>
      <c r="U935" s="406"/>
      <c r="V935" s="406"/>
      <c r="W935" s="351"/>
      <c r="X935" s="351"/>
      <c r="Y935" s="351"/>
      <c r="Z935" s="351"/>
      <c r="AA935" s="351"/>
      <c r="AB935" s="351"/>
      <c r="AC935" s="351"/>
      <c r="AD935" s="351"/>
      <c r="AE935" s="351"/>
      <c r="AF935" s="351"/>
      <c r="AG935" s="351"/>
      <c r="AH935" s="351"/>
      <c r="AI935" s="351"/>
      <c r="AJ935" s="351"/>
      <c r="AK935" s="351"/>
    </row>
    <row r="936" spans="1:37" customFormat="1" ht="14.4" x14ac:dyDescent="0.3">
      <c r="A936" s="2"/>
      <c r="B936" s="175"/>
      <c r="C936" s="175"/>
      <c r="D936" s="175"/>
      <c r="F936" s="175"/>
      <c r="G936" s="175"/>
      <c r="H936" s="406"/>
      <c r="I936" s="406"/>
      <c r="J936" s="406"/>
      <c r="K936" s="406"/>
      <c r="L936" s="406"/>
      <c r="M936" s="406"/>
      <c r="N936" s="406"/>
      <c r="O936" s="406"/>
      <c r="P936" s="406"/>
      <c r="Q936" s="406"/>
      <c r="R936" s="406"/>
      <c r="S936" s="406"/>
      <c r="T936" s="406"/>
      <c r="U936" s="406"/>
      <c r="V936" s="406"/>
      <c r="W936" s="351"/>
      <c r="X936" s="351"/>
      <c r="Y936" s="351"/>
      <c r="Z936" s="351"/>
      <c r="AA936" s="351"/>
      <c r="AB936" s="351"/>
      <c r="AC936" s="351"/>
      <c r="AD936" s="351"/>
      <c r="AE936" s="351"/>
      <c r="AF936" s="351"/>
      <c r="AG936" s="351"/>
      <c r="AH936" s="351"/>
      <c r="AI936" s="351"/>
      <c r="AJ936" s="351"/>
      <c r="AK936" s="351"/>
    </row>
    <row r="937" spans="1:37" customFormat="1" ht="14.4" x14ac:dyDescent="0.3">
      <c r="A937" s="2"/>
      <c r="B937" s="175"/>
      <c r="C937" s="175"/>
      <c r="D937" s="175"/>
      <c r="F937" s="175"/>
      <c r="G937" s="175"/>
      <c r="H937" s="406"/>
      <c r="I937" s="406"/>
      <c r="J937" s="406"/>
      <c r="K937" s="406"/>
      <c r="L937" s="406"/>
      <c r="M937" s="406"/>
      <c r="N937" s="406"/>
      <c r="O937" s="406"/>
      <c r="P937" s="406"/>
      <c r="Q937" s="406"/>
      <c r="R937" s="406"/>
      <c r="S937" s="406"/>
      <c r="T937" s="406"/>
      <c r="U937" s="406"/>
      <c r="V937" s="406"/>
      <c r="W937" s="351"/>
      <c r="X937" s="351"/>
      <c r="Y937" s="351"/>
      <c r="Z937" s="351"/>
      <c r="AA937" s="351"/>
      <c r="AB937" s="351"/>
      <c r="AC937" s="351"/>
      <c r="AD937" s="351"/>
      <c r="AE937" s="351"/>
      <c r="AF937" s="351"/>
      <c r="AG937" s="351"/>
      <c r="AH937" s="351"/>
      <c r="AI937" s="351"/>
      <c r="AJ937" s="351"/>
      <c r="AK937" s="351"/>
    </row>
    <row r="938" spans="1:37" customFormat="1" ht="14.4" x14ac:dyDescent="0.3">
      <c r="A938" s="2"/>
      <c r="B938" s="175"/>
      <c r="C938" s="175"/>
      <c r="D938" s="175"/>
      <c r="F938" s="175"/>
      <c r="G938" s="175"/>
      <c r="H938" s="406"/>
      <c r="I938" s="406"/>
      <c r="J938" s="406"/>
      <c r="K938" s="406"/>
      <c r="L938" s="406"/>
      <c r="M938" s="406"/>
      <c r="N938" s="406"/>
      <c r="O938" s="406"/>
      <c r="P938" s="406"/>
      <c r="Q938" s="406"/>
      <c r="R938" s="406"/>
      <c r="S938" s="406"/>
      <c r="T938" s="406"/>
      <c r="U938" s="406"/>
      <c r="V938" s="406"/>
      <c r="W938" s="351"/>
      <c r="X938" s="351"/>
      <c r="Y938" s="351"/>
      <c r="Z938" s="351"/>
      <c r="AA938" s="351"/>
      <c r="AB938" s="351"/>
      <c r="AC938" s="351"/>
      <c r="AD938" s="351"/>
      <c r="AE938" s="351"/>
      <c r="AF938" s="351"/>
      <c r="AG938" s="351"/>
      <c r="AH938" s="351"/>
      <c r="AI938" s="351"/>
      <c r="AJ938" s="351"/>
      <c r="AK938" s="351"/>
    </row>
    <row r="939" spans="1:37" customFormat="1" ht="14.4" x14ac:dyDescent="0.3">
      <c r="A939" s="2"/>
      <c r="B939" s="175"/>
      <c r="C939" s="175"/>
      <c r="D939" s="175"/>
      <c r="F939" s="175"/>
      <c r="G939" s="175"/>
      <c r="H939" s="406"/>
      <c r="I939" s="406"/>
      <c r="J939" s="406"/>
      <c r="K939" s="406"/>
      <c r="L939" s="406"/>
      <c r="M939" s="406"/>
      <c r="N939" s="406"/>
      <c r="O939" s="406"/>
      <c r="P939" s="406"/>
      <c r="Q939" s="406"/>
      <c r="R939" s="406"/>
      <c r="S939" s="406"/>
      <c r="T939" s="406"/>
      <c r="U939" s="406"/>
      <c r="V939" s="406"/>
      <c r="W939" s="351"/>
      <c r="X939" s="351"/>
      <c r="Y939" s="351"/>
      <c r="Z939" s="351"/>
      <c r="AA939" s="351"/>
      <c r="AB939" s="351"/>
      <c r="AC939" s="351"/>
      <c r="AD939" s="351"/>
      <c r="AE939" s="351"/>
      <c r="AF939" s="351"/>
      <c r="AG939" s="351"/>
      <c r="AH939" s="351"/>
      <c r="AI939" s="351"/>
      <c r="AJ939" s="351"/>
      <c r="AK939" s="351"/>
    </row>
    <row r="940" spans="1:37" customFormat="1" ht="14.4" x14ac:dyDescent="0.3">
      <c r="A940" s="2"/>
      <c r="B940" s="175"/>
      <c r="C940" s="175"/>
      <c r="D940" s="175"/>
      <c r="F940" s="175"/>
      <c r="G940" s="175"/>
      <c r="H940" s="406"/>
      <c r="I940" s="406"/>
      <c r="J940" s="406"/>
      <c r="K940" s="406"/>
      <c r="L940" s="406"/>
      <c r="M940" s="406"/>
      <c r="N940" s="406"/>
      <c r="O940" s="406"/>
      <c r="P940" s="406"/>
      <c r="Q940" s="406"/>
      <c r="R940" s="406"/>
      <c r="S940" s="406"/>
      <c r="T940" s="406"/>
      <c r="U940" s="406"/>
      <c r="V940" s="406"/>
      <c r="W940" s="351"/>
      <c r="X940" s="351"/>
      <c r="Y940" s="351"/>
      <c r="Z940" s="351"/>
      <c r="AA940" s="351"/>
      <c r="AB940" s="351"/>
      <c r="AC940" s="351"/>
      <c r="AD940" s="351"/>
      <c r="AE940" s="351"/>
      <c r="AF940" s="351"/>
      <c r="AG940" s="351"/>
      <c r="AH940" s="351"/>
      <c r="AI940" s="351"/>
      <c r="AJ940" s="351"/>
      <c r="AK940" s="351"/>
    </row>
    <row r="941" spans="1:37" customFormat="1" ht="14.4" x14ac:dyDescent="0.3">
      <c r="A941" s="2"/>
      <c r="B941" s="175"/>
      <c r="C941" s="175"/>
      <c r="D941" s="175"/>
      <c r="F941" s="175"/>
      <c r="G941" s="175"/>
      <c r="H941" s="406"/>
      <c r="I941" s="406"/>
      <c r="J941" s="406"/>
      <c r="K941" s="406"/>
      <c r="L941" s="406"/>
      <c r="M941" s="406"/>
      <c r="N941" s="406"/>
      <c r="O941" s="406"/>
      <c r="P941" s="406"/>
      <c r="Q941" s="406"/>
      <c r="R941" s="406"/>
      <c r="S941" s="406"/>
      <c r="T941" s="406"/>
      <c r="U941" s="406"/>
      <c r="V941" s="406"/>
      <c r="W941" s="351"/>
      <c r="X941" s="351"/>
      <c r="Y941" s="351"/>
      <c r="Z941" s="351"/>
      <c r="AA941" s="351"/>
      <c r="AB941" s="351"/>
      <c r="AC941" s="351"/>
      <c r="AD941" s="351"/>
      <c r="AE941" s="351"/>
      <c r="AF941" s="351"/>
      <c r="AG941" s="351"/>
      <c r="AH941" s="351"/>
      <c r="AI941" s="351"/>
      <c r="AJ941" s="351"/>
      <c r="AK941" s="351"/>
    </row>
    <row r="942" spans="1:37" customFormat="1" ht="14.4" x14ac:dyDescent="0.3">
      <c r="A942" s="2"/>
      <c r="B942" s="175"/>
      <c r="C942" s="175"/>
      <c r="D942" s="175"/>
      <c r="F942" s="175"/>
      <c r="G942" s="175"/>
      <c r="H942" s="406"/>
      <c r="I942" s="406"/>
      <c r="J942" s="406"/>
      <c r="K942" s="406"/>
      <c r="L942" s="406"/>
      <c r="M942" s="406"/>
      <c r="N942" s="406"/>
      <c r="O942" s="406"/>
      <c r="P942" s="406"/>
      <c r="Q942" s="406"/>
      <c r="R942" s="406"/>
      <c r="S942" s="406"/>
      <c r="T942" s="406"/>
      <c r="U942" s="406"/>
      <c r="V942" s="406"/>
      <c r="W942" s="351"/>
      <c r="X942" s="351"/>
      <c r="Y942" s="351"/>
      <c r="Z942" s="351"/>
      <c r="AA942" s="351"/>
      <c r="AB942" s="351"/>
      <c r="AC942" s="351"/>
      <c r="AD942" s="351"/>
      <c r="AE942" s="351"/>
      <c r="AF942" s="351"/>
      <c r="AG942" s="351"/>
      <c r="AH942" s="351"/>
      <c r="AI942" s="351"/>
      <c r="AJ942" s="351"/>
      <c r="AK942" s="351"/>
    </row>
    <row r="943" spans="1:37" customFormat="1" ht="14.4" x14ac:dyDescent="0.3">
      <c r="A943" s="2"/>
      <c r="B943" s="175"/>
      <c r="C943" s="175"/>
      <c r="D943" s="175"/>
      <c r="F943" s="175"/>
      <c r="G943" s="175"/>
      <c r="H943" s="406"/>
      <c r="I943" s="406"/>
      <c r="J943" s="406"/>
      <c r="K943" s="406"/>
      <c r="L943" s="406"/>
      <c r="M943" s="406"/>
      <c r="N943" s="406"/>
      <c r="O943" s="406"/>
      <c r="P943" s="406"/>
      <c r="Q943" s="406"/>
      <c r="R943" s="406"/>
      <c r="S943" s="406"/>
      <c r="T943" s="406"/>
      <c r="U943" s="406"/>
      <c r="V943" s="406"/>
      <c r="W943" s="351"/>
      <c r="X943" s="351"/>
      <c r="Y943" s="351"/>
      <c r="Z943" s="351"/>
      <c r="AA943" s="351"/>
      <c r="AB943" s="351"/>
      <c r="AC943" s="351"/>
      <c r="AD943" s="351"/>
      <c r="AE943" s="351"/>
      <c r="AF943" s="351"/>
      <c r="AG943" s="351"/>
      <c r="AH943" s="351"/>
      <c r="AI943" s="351"/>
      <c r="AJ943" s="351"/>
      <c r="AK943" s="351"/>
    </row>
    <row r="944" spans="1:37" customFormat="1" ht="14.4" x14ac:dyDescent="0.3">
      <c r="A944" s="2"/>
      <c r="B944" s="175"/>
      <c r="C944" s="175"/>
      <c r="D944" s="175"/>
      <c r="F944" s="175"/>
      <c r="G944" s="175"/>
      <c r="H944" s="406"/>
      <c r="I944" s="406"/>
      <c r="J944" s="406"/>
      <c r="K944" s="406"/>
      <c r="L944" s="406"/>
      <c r="M944" s="406"/>
      <c r="N944" s="406"/>
      <c r="O944" s="406"/>
      <c r="P944" s="406"/>
      <c r="Q944" s="406"/>
      <c r="R944" s="406"/>
      <c r="S944" s="406"/>
      <c r="T944" s="406"/>
      <c r="U944" s="406"/>
      <c r="V944" s="406"/>
      <c r="W944" s="351"/>
      <c r="X944" s="351"/>
      <c r="Y944" s="351"/>
      <c r="Z944" s="351"/>
      <c r="AA944" s="351"/>
      <c r="AB944" s="351"/>
      <c r="AC944" s="351"/>
      <c r="AD944" s="351"/>
      <c r="AE944" s="351"/>
      <c r="AF944" s="351"/>
      <c r="AG944" s="351"/>
      <c r="AH944" s="351"/>
      <c r="AI944" s="351"/>
      <c r="AJ944" s="351"/>
      <c r="AK944" s="351"/>
    </row>
    <row r="945" spans="1:37" customFormat="1" ht="14.4" x14ac:dyDescent="0.3">
      <c r="A945" s="2"/>
      <c r="B945" s="175"/>
      <c r="C945" s="175"/>
      <c r="D945" s="175"/>
      <c r="F945" s="175"/>
      <c r="G945" s="175"/>
      <c r="H945" s="406"/>
      <c r="I945" s="406"/>
      <c r="J945" s="406"/>
      <c r="K945" s="406"/>
      <c r="L945" s="406"/>
      <c r="M945" s="406"/>
      <c r="N945" s="406"/>
      <c r="O945" s="406"/>
      <c r="P945" s="406"/>
      <c r="Q945" s="406"/>
      <c r="R945" s="406"/>
      <c r="S945" s="406"/>
      <c r="T945" s="406"/>
      <c r="U945" s="406"/>
      <c r="V945" s="406"/>
      <c r="W945" s="351"/>
      <c r="X945" s="351"/>
      <c r="Y945" s="351"/>
      <c r="Z945" s="351"/>
      <c r="AA945" s="351"/>
      <c r="AB945" s="351"/>
      <c r="AC945" s="351"/>
      <c r="AD945" s="351"/>
      <c r="AE945" s="351"/>
      <c r="AF945" s="351"/>
      <c r="AG945" s="351"/>
      <c r="AH945" s="351"/>
      <c r="AI945" s="351"/>
      <c r="AJ945" s="351"/>
      <c r="AK945" s="351"/>
    </row>
    <row r="946" spans="1:37" customFormat="1" ht="14.4" x14ac:dyDescent="0.3">
      <c r="A946" s="2"/>
      <c r="B946" s="175"/>
      <c r="C946" s="175"/>
      <c r="D946" s="175"/>
      <c r="F946" s="175"/>
      <c r="G946" s="175"/>
      <c r="H946" s="406"/>
      <c r="I946" s="406"/>
      <c r="J946" s="406"/>
      <c r="K946" s="406"/>
      <c r="L946" s="406"/>
      <c r="M946" s="406"/>
      <c r="N946" s="406"/>
      <c r="O946" s="406"/>
      <c r="P946" s="406"/>
      <c r="Q946" s="406"/>
      <c r="R946" s="406"/>
      <c r="S946" s="406"/>
      <c r="T946" s="406"/>
      <c r="U946" s="406"/>
      <c r="V946" s="406"/>
      <c r="W946" s="351"/>
      <c r="X946" s="351"/>
      <c r="Y946" s="351"/>
      <c r="Z946" s="351"/>
      <c r="AA946" s="351"/>
      <c r="AB946" s="351"/>
      <c r="AC946" s="351"/>
      <c r="AD946" s="351"/>
      <c r="AE946" s="351"/>
      <c r="AF946" s="351"/>
      <c r="AG946" s="351"/>
      <c r="AH946" s="351"/>
      <c r="AI946" s="351"/>
      <c r="AJ946" s="351"/>
      <c r="AK946" s="351"/>
    </row>
    <row r="947" spans="1:37" customFormat="1" ht="14.4" x14ac:dyDescent="0.3">
      <c r="A947" s="2"/>
      <c r="B947" s="175"/>
      <c r="C947" s="175"/>
      <c r="D947" s="175"/>
      <c r="F947" s="175"/>
      <c r="G947" s="175"/>
      <c r="H947" s="406"/>
      <c r="I947" s="406"/>
      <c r="J947" s="406"/>
      <c r="K947" s="406"/>
      <c r="L947" s="406"/>
      <c r="M947" s="406"/>
      <c r="N947" s="406"/>
      <c r="O947" s="406"/>
      <c r="P947" s="406"/>
      <c r="Q947" s="406"/>
      <c r="R947" s="406"/>
      <c r="S947" s="406"/>
      <c r="T947" s="406"/>
      <c r="U947" s="406"/>
      <c r="V947" s="406"/>
      <c r="W947" s="351"/>
      <c r="X947" s="351"/>
      <c r="Y947" s="351"/>
      <c r="Z947" s="351"/>
      <c r="AA947" s="351"/>
      <c r="AB947" s="351"/>
      <c r="AC947" s="351"/>
      <c r="AD947" s="351"/>
      <c r="AE947" s="351"/>
      <c r="AF947" s="351"/>
      <c r="AG947" s="351"/>
      <c r="AH947" s="351"/>
      <c r="AI947" s="351"/>
      <c r="AJ947" s="351"/>
      <c r="AK947" s="351"/>
    </row>
    <row r="948" spans="1:37" customFormat="1" ht="14.4" x14ac:dyDescent="0.3">
      <c r="A948" s="2"/>
      <c r="B948" s="175"/>
      <c r="C948" s="175"/>
      <c r="D948" s="175"/>
      <c r="F948" s="175"/>
      <c r="G948" s="175"/>
      <c r="H948" s="406"/>
      <c r="I948" s="406"/>
      <c r="J948" s="406"/>
      <c r="K948" s="406"/>
      <c r="L948" s="406"/>
      <c r="M948" s="406"/>
      <c r="N948" s="406"/>
      <c r="O948" s="406"/>
      <c r="P948" s="406"/>
      <c r="Q948" s="406"/>
      <c r="R948" s="406"/>
      <c r="S948" s="406"/>
      <c r="T948" s="406"/>
      <c r="U948" s="406"/>
      <c r="V948" s="406"/>
      <c r="W948" s="351"/>
      <c r="X948" s="351"/>
      <c r="Y948" s="351"/>
      <c r="Z948" s="351"/>
      <c r="AA948" s="351"/>
      <c r="AB948" s="351"/>
      <c r="AC948" s="351"/>
      <c r="AD948" s="351"/>
      <c r="AE948" s="351"/>
      <c r="AF948" s="351"/>
      <c r="AG948" s="351"/>
      <c r="AH948" s="351"/>
      <c r="AI948" s="351"/>
      <c r="AJ948" s="351"/>
      <c r="AK948" s="351"/>
    </row>
    <row r="949" spans="1:37" customFormat="1" ht="14.4" x14ac:dyDescent="0.3">
      <c r="A949" s="2"/>
      <c r="B949" s="175"/>
      <c r="C949" s="175"/>
      <c r="D949" s="175"/>
      <c r="F949" s="175"/>
      <c r="G949" s="175"/>
      <c r="H949" s="406"/>
      <c r="I949" s="406"/>
      <c r="J949" s="406"/>
      <c r="K949" s="406"/>
      <c r="L949" s="406"/>
      <c r="M949" s="406"/>
      <c r="N949" s="406"/>
      <c r="O949" s="406"/>
      <c r="P949" s="406"/>
      <c r="Q949" s="406"/>
      <c r="R949" s="406"/>
      <c r="S949" s="406"/>
      <c r="T949" s="406"/>
      <c r="U949" s="406"/>
      <c r="V949" s="406"/>
      <c r="W949" s="351"/>
      <c r="X949" s="351"/>
      <c r="Y949" s="351"/>
      <c r="Z949" s="351"/>
      <c r="AA949" s="351"/>
      <c r="AB949" s="351"/>
      <c r="AC949" s="351"/>
      <c r="AD949" s="351"/>
      <c r="AE949" s="351"/>
      <c r="AF949" s="351"/>
      <c r="AG949" s="351"/>
      <c r="AH949" s="351"/>
      <c r="AI949" s="351"/>
      <c r="AJ949" s="351"/>
      <c r="AK949" s="351"/>
    </row>
    <row r="950" spans="1:37" customFormat="1" ht="14.4" x14ac:dyDescent="0.3">
      <c r="A950" s="2"/>
      <c r="B950" s="175"/>
      <c r="C950" s="175"/>
      <c r="D950" s="175"/>
      <c r="F950" s="175"/>
      <c r="G950" s="175"/>
      <c r="H950" s="406"/>
      <c r="I950" s="406"/>
      <c r="J950" s="406"/>
      <c r="K950" s="406"/>
      <c r="L950" s="406"/>
      <c r="M950" s="406"/>
      <c r="N950" s="406"/>
      <c r="O950" s="406"/>
      <c r="P950" s="406"/>
      <c r="Q950" s="406"/>
      <c r="R950" s="406"/>
      <c r="S950" s="406"/>
      <c r="T950" s="406"/>
      <c r="U950" s="406"/>
      <c r="V950" s="406"/>
      <c r="W950" s="351"/>
      <c r="X950" s="351"/>
      <c r="Y950" s="351"/>
      <c r="Z950" s="351"/>
      <c r="AA950" s="351"/>
      <c r="AB950" s="351"/>
      <c r="AC950" s="351"/>
      <c r="AD950" s="351"/>
      <c r="AE950" s="351"/>
      <c r="AF950" s="351"/>
      <c r="AG950" s="351"/>
      <c r="AH950" s="351"/>
      <c r="AI950" s="351"/>
      <c r="AJ950" s="351"/>
      <c r="AK950" s="351"/>
    </row>
    <row r="951" spans="1:37" customFormat="1" ht="14.4" x14ac:dyDescent="0.3">
      <c r="A951" s="2"/>
      <c r="B951" s="175"/>
      <c r="C951" s="175"/>
      <c r="D951" s="175"/>
      <c r="F951" s="175"/>
      <c r="G951" s="175"/>
      <c r="H951" s="406"/>
      <c r="I951" s="406"/>
      <c r="J951" s="406"/>
      <c r="K951" s="406"/>
      <c r="L951" s="406"/>
      <c r="M951" s="406"/>
      <c r="N951" s="406"/>
      <c r="O951" s="406"/>
      <c r="P951" s="406"/>
      <c r="Q951" s="406"/>
      <c r="R951" s="406"/>
      <c r="S951" s="406"/>
      <c r="T951" s="406"/>
      <c r="U951" s="406"/>
      <c r="V951" s="406"/>
      <c r="W951" s="351"/>
      <c r="X951" s="351"/>
      <c r="Y951" s="351"/>
      <c r="Z951" s="351"/>
      <c r="AA951" s="351"/>
      <c r="AB951" s="351"/>
      <c r="AC951" s="351"/>
      <c r="AD951" s="351"/>
      <c r="AE951" s="351"/>
      <c r="AF951" s="351"/>
      <c r="AG951" s="351"/>
      <c r="AH951" s="351"/>
      <c r="AI951" s="351"/>
      <c r="AJ951" s="351"/>
      <c r="AK951" s="351"/>
    </row>
    <row r="952" spans="1:37" customFormat="1" ht="14.4" x14ac:dyDescent="0.3">
      <c r="A952" s="2"/>
      <c r="B952" s="175"/>
      <c r="C952" s="175"/>
      <c r="D952" s="175"/>
      <c r="F952" s="175"/>
      <c r="G952" s="175"/>
      <c r="H952" s="406"/>
      <c r="I952" s="406"/>
      <c r="J952" s="406"/>
      <c r="K952" s="406"/>
      <c r="L952" s="406"/>
      <c r="M952" s="406"/>
      <c r="N952" s="406"/>
      <c r="O952" s="406"/>
      <c r="P952" s="406"/>
      <c r="Q952" s="406"/>
      <c r="R952" s="406"/>
      <c r="S952" s="406"/>
      <c r="T952" s="406"/>
      <c r="U952" s="406"/>
      <c r="V952" s="406"/>
      <c r="W952" s="351"/>
      <c r="X952" s="351"/>
      <c r="Y952" s="351"/>
      <c r="Z952" s="351"/>
      <c r="AA952" s="351"/>
      <c r="AB952" s="351"/>
      <c r="AC952" s="351"/>
      <c r="AD952" s="351"/>
      <c r="AE952" s="351"/>
      <c r="AF952" s="351"/>
      <c r="AG952" s="351"/>
      <c r="AH952" s="351"/>
      <c r="AI952" s="351"/>
      <c r="AJ952" s="351"/>
      <c r="AK952" s="351"/>
    </row>
    <row r="953" spans="1:37" customFormat="1" ht="14.4" x14ac:dyDescent="0.3">
      <c r="A953" s="2"/>
      <c r="B953" s="175"/>
      <c r="C953" s="175"/>
      <c r="D953" s="175"/>
      <c r="F953" s="175"/>
      <c r="G953" s="175"/>
      <c r="H953" s="406"/>
      <c r="I953" s="406"/>
      <c r="J953" s="406"/>
      <c r="K953" s="406"/>
      <c r="L953" s="406"/>
      <c r="M953" s="406"/>
      <c r="N953" s="406"/>
      <c r="O953" s="406"/>
      <c r="P953" s="406"/>
      <c r="Q953" s="406"/>
      <c r="R953" s="406"/>
      <c r="S953" s="406"/>
      <c r="T953" s="406"/>
      <c r="U953" s="406"/>
      <c r="V953" s="406"/>
      <c r="W953" s="351"/>
      <c r="X953" s="351"/>
      <c r="Y953" s="351"/>
      <c r="Z953" s="351"/>
      <c r="AA953" s="351"/>
      <c r="AB953" s="351"/>
      <c r="AC953" s="351"/>
      <c r="AD953" s="351"/>
      <c r="AE953" s="351"/>
      <c r="AF953" s="351"/>
      <c r="AG953" s="351"/>
      <c r="AH953" s="351"/>
      <c r="AI953" s="351"/>
      <c r="AJ953" s="351"/>
      <c r="AK953" s="351"/>
    </row>
    <row r="954" spans="1:37" customFormat="1" ht="14.4" x14ac:dyDescent="0.3">
      <c r="A954" s="2"/>
      <c r="B954" s="175"/>
      <c r="C954" s="175"/>
      <c r="D954" s="175"/>
      <c r="F954" s="175"/>
      <c r="G954" s="175"/>
      <c r="H954" s="406"/>
      <c r="I954" s="406"/>
      <c r="J954" s="406"/>
      <c r="K954" s="406"/>
      <c r="L954" s="406"/>
      <c r="M954" s="406"/>
      <c r="N954" s="406"/>
      <c r="O954" s="406"/>
      <c r="P954" s="406"/>
      <c r="Q954" s="406"/>
      <c r="R954" s="406"/>
      <c r="S954" s="406"/>
      <c r="T954" s="406"/>
      <c r="U954" s="406"/>
      <c r="V954" s="406"/>
      <c r="W954" s="351"/>
      <c r="X954" s="351"/>
      <c r="Y954" s="351"/>
      <c r="Z954" s="351"/>
      <c r="AA954" s="351"/>
      <c r="AB954" s="351"/>
      <c r="AC954" s="351"/>
      <c r="AD954" s="351"/>
      <c r="AE954" s="351"/>
      <c r="AF954" s="351"/>
      <c r="AG954" s="351"/>
      <c r="AH954" s="351"/>
      <c r="AI954" s="351"/>
      <c r="AJ954" s="351"/>
      <c r="AK954" s="351"/>
    </row>
    <row r="955" spans="1:37" customFormat="1" ht="14.4" x14ac:dyDescent="0.3">
      <c r="A955" s="2"/>
      <c r="B955" s="175"/>
      <c r="C955" s="175"/>
      <c r="D955" s="175"/>
      <c r="F955" s="175"/>
      <c r="G955" s="175"/>
      <c r="H955" s="406"/>
      <c r="I955" s="406"/>
      <c r="J955" s="406"/>
      <c r="K955" s="406"/>
      <c r="L955" s="406"/>
      <c r="M955" s="406"/>
      <c r="N955" s="406"/>
      <c r="O955" s="406"/>
      <c r="P955" s="406"/>
      <c r="Q955" s="406"/>
      <c r="R955" s="406"/>
      <c r="S955" s="406"/>
      <c r="T955" s="406"/>
      <c r="U955" s="406"/>
      <c r="V955" s="406"/>
      <c r="W955" s="351"/>
      <c r="X955" s="351"/>
      <c r="Y955" s="351"/>
      <c r="Z955" s="351"/>
      <c r="AA955" s="351"/>
      <c r="AB955" s="351"/>
      <c r="AC955" s="351"/>
      <c r="AD955" s="351"/>
      <c r="AE955" s="351"/>
      <c r="AF955" s="351"/>
      <c r="AG955" s="351"/>
      <c r="AH955" s="351"/>
      <c r="AI955" s="351"/>
      <c r="AJ955" s="351"/>
      <c r="AK955" s="351"/>
    </row>
    <row r="956" spans="1:37" customFormat="1" ht="14.4" x14ac:dyDescent="0.3">
      <c r="A956" s="2"/>
      <c r="B956" s="175"/>
      <c r="C956" s="175"/>
      <c r="D956" s="175"/>
      <c r="F956" s="175"/>
      <c r="G956" s="175"/>
      <c r="H956" s="406"/>
      <c r="I956" s="406"/>
      <c r="J956" s="406"/>
      <c r="K956" s="406"/>
      <c r="L956" s="406"/>
      <c r="M956" s="406"/>
      <c r="N956" s="406"/>
      <c r="O956" s="406"/>
      <c r="P956" s="406"/>
      <c r="Q956" s="406"/>
      <c r="R956" s="406"/>
      <c r="S956" s="406"/>
      <c r="T956" s="406"/>
      <c r="U956" s="406"/>
      <c r="V956" s="406"/>
      <c r="W956" s="351"/>
      <c r="X956" s="351"/>
      <c r="Y956" s="351"/>
      <c r="Z956" s="351"/>
      <c r="AA956" s="351"/>
      <c r="AB956" s="351"/>
      <c r="AC956" s="351"/>
      <c r="AD956" s="351"/>
      <c r="AE956" s="351"/>
      <c r="AF956" s="351"/>
      <c r="AG956" s="351"/>
      <c r="AH956" s="351"/>
      <c r="AI956" s="351"/>
      <c r="AJ956" s="351"/>
      <c r="AK956" s="351"/>
    </row>
    <row r="957" spans="1:37" customFormat="1" ht="14.4" x14ac:dyDescent="0.3">
      <c r="A957" s="2"/>
      <c r="B957" s="175"/>
      <c r="C957" s="175"/>
      <c r="D957" s="175"/>
      <c r="F957" s="175"/>
      <c r="G957" s="175"/>
      <c r="H957" s="406"/>
      <c r="I957" s="406"/>
      <c r="J957" s="406"/>
      <c r="K957" s="406"/>
      <c r="L957" s="406"/>
      <c r="M957" s="406"/>
      <c r="N957" s="406"/>
      <c r="O957" s="406"/>
      <c r="P957" s="406"/>
      <c r="Q957" s="406"/>
      <c r="R957" s="406"/>
      <c r="S957" s="406"/>
      <c r="T957" s="406"/>
      <c r="U957" s="406"/>
      <c r="V957" s="406"/>
      <c r="W957" s="351"/>
      <c r="X957" s="351"/>
      <c r="Y957" s="351"/>
      <c r="Z957" s="351"/>
      <c r="AA957" s="351"/>
      <c r="AB957" s="351"/>
      <c r="AC957" s="351"/>
      <c r="AD957" s="351"/>
      <c r="AE957" s="351"/>
      <c r="AF957" s="351"/>
      <c r="AG957" s="351"/>
      <c r="AH957" s="351"/>
      <c r="AI957" s="351"/>
      <c r="AJ957" s="351"/>
      <c r="AK957" s="351"/>
    </row>
    <row r="958" spans="1:37" customFormat="1" ht="14.4" x14ac:dyDescent="0.3">
      <c r="A958" s="2"/>
      <c r="B958" s="175"/>
      <c r="C958" s="175"/>
      <c r="D958" s="175"/>
      <c r="F958" s="175"/>
      <c r="G958" s="175"/>
      <c r="H958" s="406"/>
      <c r="I958" s="406"/>
      <c r="J958" s="406"/>
      <c r="K958" s="406"/>
      <c r="L958" s="406"/>
      <c r="M958" s="406"/>
      <c r="N958" s="406"/>
      <c r="O958" s="406"/>
      <c r="P958" s="406"/>
      <c r="Q958" s="406"/>
      <c r="R958" s="406"/>
      <c r="S958" s="406"/>
      <c r="T958" s="406"/>
      <c r="U958" s="406"/>
      <c r="V958" s="406"/>
      <c r="W958" s="351"/>
      <c r="X958" s="351"/>
      <c r="Y958" s="351"/>
      <c r="Z958" s="351"/>
      <c r="AA958" s="351"/>
      <c r="AB958" s="351"/>
      <c r="AC958" s="351"/>
      <c r="AD958" s="351"/>
      <c r="AE958" s="351"/>
      <c r="AF958" s="351"/>
      <c r="AG958" s="351"/>
      <c r="AH958" s="351"/>
      <c r="AI958" s="351"/>
      <c r="AJ958" s="351"/>
      <c r="AK958" s="351"/>
    </row>
    <row r="959" spans="1:37" customFormat="1" ht="14.4" x14ac:dyDescent="0.3">
      <c r="A959" s="2"/>
      <c r="B959" s="175"/>
      <c r="C959" s="175"/>
      <c r="D959" s="175"/>
      <c r="F959" s="175"/>
      <c r="G959" s="175"/>
      <c r="H959" s="406"/>
      <c r="I959" s="406"/>
      <c r="J959" s="406"/>
      <c r="K959" s="406"/>
      <c r="L959" s="406"/>
      <c r="M959" s="406"/>
      <c r="N959" s="406"/>
      <c r="O959" s="406"/>
      <c r="P959" s="406"/>
      <c r="Q959" s="406"/>
      <c r="R959" s="406"/>
      <c r="S959" s="406"/>
      <c r="T959" s="406"/>
      <c r="U959" s="406"/>
      <c r="V959" s="406"/>
      <c r="W959" s="351"/>
      <c r="X959" s="351"/>
      <c r="Y959" s="351"/>
      <c r="Z959" s="351"/>
      <c r="AA959" s="351"/>
      <c r="AB959" s="351"/>
      <c r="AC959" s="351"/>
      <c r="AD959" s="351"/>
      <c r="AE959" s="351"/>
      <c r="AF959" s="351"/>
      <c r="AG959" s="351"/>
      <c r="AH959" s="351"/>
      <c r="AI959" s="351"/>
      <c r="AJ959" s="351"/>
      <c r="AK959" s="351"/>
    </row>
    <row r="960" spans="1:37" customFormat="1" ht="14.4" x14ac:dyDescent="0.3">
      <c r="A960" s="2"/>
      <c r="B960" s="175"/>
      <c r="C960" s="175"/>
      <c r="D960" s="175"/>
      <c r="F960" s="175"/>
      <c r="G960" s="175"/>
      <c r="H960" s="406"/>
      <c r="I960" s="406"/>
      <c r="J960" s="406"/>
      <c r="K960" s="406"/>
      <c r="L960" s="406"/>
      <c r="M960" s="406"/>
      <c r="N960" s="406"/>
      <c r="O960" s="406"/>
      <c r="P960" s="406"/>
      <c r="Q960" s="406"/>
      <c r="R960" s="406"/>
      <c r="S960" s="406"/>
      <c r="T960" s="406"/>
      <c r="U960" s="406"/>
      <c r="V960" s="406"/>
      <c r="W960" s="351"/>
      <c r="X960" s="351"/>
      <c r="Y960" s="351"/>
      <c r="Z960" s="351"/>
      <c r="AA960" s="351"/>
      <c r="AB960" s="351"/>
      <c r="AC960" s="351"/>
      <c r="AD960" s="351"/>
      <c r="AE960" s="351"/>
      <c r="AF960" s="351"/>
      <c r="AG960" s="351"/>
      <c r="AH960" s="351"/>
      <c r="AI960" s="351"/>
      <c r="AJ960" s="351"/>
      <c r="AK960" s="351"/>
    </row>
    <row r="961" spans="1:37" customFormat="1" ht="14.4" x14ac:dyDescent="0.3">
      <c r="A961" s="2"/>
      <c r="B961" s="175"/>
      <c r="C961" s="175"/>
      <c r="D961" s="175"/>
      <c r="F961" s="175"/>
      <c r="G961" s="175"/>
      <c r="H961" s="406"/>
      <c r="I961" s="406"/>
      <c r="J961" s="406"/>
      <c r="K961" s="406"/>
      <c r="L961" s="406"/>
      <c r="M961" s="406"/>
      <c r="N961" s="406"/>
      <c r="O961" s="406"/>
      <c r="P961" s="406"/>
      <c r="Q961" s="406"/>
      <c r="R961" s="406"/>
      <c r="S961" s="406"/>
      <c r="T961" s="406"/>
      <c r="U961" s="406"/>
      <c r="V961" s="406"/>
      <c r="W961" s="351"/>
      <c r="X961" s="351"/>
      <c r="Y961" s="351"/>
      <c r="Z961" s="351"/>
      <c r="AA961" s="351"/>
      <c r="AB961" s="351"/>
      <c r="AC961" s="351"/>
      <c r="AD961" s="351"/>
      <c r="AE961" s="351"/>
      <c r="AF961" s="351"/>
      <c r="AG961" s="351"/>
      <c r="AH961" s="351"/>
      <c r="AI961" s="351"/>
      <c r="AJ961" s="351"/>
      <c r="AK961" s="351"/>
    </row>
    <row r="962" spans="1:37" customFormat="1" ht="14.4" x14ac:dyDescent="0.3">
      <c r="A962" s="2"/>
      <c r="B962" s="175"/>
      <c r="C962" s="175"/>
      <c r="D962" s="175"/>
      <c r="F962" s="175"/>
      <c r="G962" s="175"/>
      <c r="H962" s="406"/>
      <c r="I962" s="406"/>
      <c r="J962" s="406"/>
      <c r="K962" s="406"/>
      <c r="L962" s="406"/>
      <c r="M962" s="406"/>
      <c r="N962" s="406"/>
      <c r="O962" s="406"/>
      <c r="P962" s="406"/>
      <c r="Q962" s="406"/>
      <c r="R962" s="406"/>
      <c r="S962" s="406"/>
      <c r="T962" s="406"/>
      <c r="U962" s="406"/>
      <c r="V962" s="406"/>
      <c r="W962" s="351"/>
      <c r="X962" s="351"/>
      <c r="Y962" s="351"/>
      <c r="Z962" s="351"/>
      <c r="AA962" s="351"/>
      <c r="AB962" s="351"/>
      <c r="AC962" s="351"/>
      <c r="AD962" s="351"/>
      <c r="AE962" s="351"/>
      <c r="AF962" s="351"/>
      <c r="AG962" s="351"/>
      <c r="AH962" s="351"/>
      <c r="AI962" s="351"/>
      <c r="AJ962" s="351"/>
      <c r="AK962" s="351"/>
    </row>
    <row r="963" spans="1:37" customFormat="1" ht="14.4" x14ac:dyDescent="0.3">
      <c r="A963" s="2"/>
      <c r="B963" s="175"/>
      <c r="C963" s="175"/>
      <c r="D963" s="175"/>
      <c r="F963" s="175"/>
      <c r="G963" s="175"/>
      <c r="H963" s="406"/>
      <c r="I963" s="406"/>
      <c r="J963" s="406"/>
      <c r="K963" s="406"/>
      <c r="L963" s="406"/>
      <c r="M963" s="406"/>
      <c r="N963" s="406"/>
      <c r="O963" s="406"/>
      <c r="P963" s="406"/>
      <c r="Q963" s="406"/>
      <c r="R963" s="406"/>
      <c r="S963" s="406"/>
      <c r="T963" s="406"/>
      <c r="U963" s="406"/>
      <c r="V963" s="406"/>
      <c r="W963" s="351"/>
      <c r="X963" s="351"/>
      <c r="Y963" s="351"/>
      <c r="Z963" s="351"/>
      <c r="AA963" s="351"/>
      <c r="AB963" s="351"/>
      <c r="AC963" s="351"/>
      <c r="AD963" s="351"/>
      <c r="AE963" s="351"/>
      <c r="AF963" s="351"/>
      <c r="AG963" s="351"/>
      <c r="AH963" s="351"/>
      <c r="AI963" s="351"/>
      <c r="AJ963" s="351"/>
      <c r="AK963" s="351"/>
    </row>
    <row r="964" spans="1:37" customFormat="1" ht="14.4" x14ac:dyDescent="0.3">
      <c r="A964" s="2"/>
      <c r="B964" s="175"/>
      <c r="C964" s="175"/>
      <c r="D964" s="175"/>
      <c r="F964" s="175"/>
      <c r="G964" s="175"/>
      <c r="H964" s="406"/>
      <c r="I964" s="406"/>
      <c r="J964" s="406"/>
      <c r="K964" s="406"/>
      <c r="L964" s="406"/>
      <c r="M964" s="406"/>
      <c r="N964" s="406"/>
      <c r="O964" s="406"/>
      <c r="P964" s="406"/>
      <c r="Q964" s="406"/>
      <c r="R964" s="406"/>
      <c r="S964" s="406"/>
      <c r="T964" s="406"/>
      <c r="U964" s="406"/>
      <c r="V964" s="406"/>
      <c r="W964" s="351"/>
      <c r="X964" s="351"/>
      <c r="Y964" s="351"/>
      <c r="Z964" s="351"/>
      <c r="AA964" s="351"/>
      <c r="AB964" s="351"/>
      <c r="AC964" s="351"/>
      <c r="AD964" s="351"/>
      <c r="AE964" s="351"/>
      <c r="AF964" s="351"/>
      <c r="AG964" s="351"/>
      <c r="AH964" s="351"/>
      <c r="AI964" s="351"/>
      <c r="AJ964" s="351"/>
      <c r="AK964" s="351"/>
    </row>
    <row r="965" spans="1:37" customFormat="1" ht="14.4" x14ac:dyDescent="0.3">
      <c r="A965" s="2"/>
      <c r="B965" s="175"/>
      <c r="C965" s="175"/>
      <c r="D965" s="175"/>
      <c r="F965" s="175"/>
      <c r="G965" s="175"/>
      <c r="H965" s="406"/>
      <c r="I965" s="406"/>
      <c r="J965" s="406"/>
      <c r="K965" s="406"/>
      <c r="L965" s="406"/>
      <c r="M965" s="406"/>
      <c r="N965" s="406"/>
      <c r="O965" s="406"/>
      <c r="P965" s="406"/>
      <c r="Q965" s="406"/>
      <c r="R965" s="406"/>
      <c r="S965" s="406"/>
      <c r="T965" s="406"/>
      <c r="U965" s="406"/>
      <c r="V965" s="406"/>
      <c r="W965" s="351"/>
      <c r="X965" s="351"/>
      <c r="Y965" s="351"/>
      <c r="Z965" s="351"/>
      <c r="AA965" s="351"/>
      <c r="AB965" s="351"/>
      <c r="AC965" s="351"/>
      <c r="AD965" s="351"/>
      <c r="AE965" s="351"/>
      <c r="AF965" s="351"/>
      <c r="AG965" s="351"/>
      <c r="AH965" s="351"/>
      <c r="AI965" s="351"/>
      <c r="AJ965" s="351"/>
      <c r="AK965" s="351"/>
    </row>
    <row r="966" spans="1:37" customFormat="1" ht="14.4" x14ac:dyDescent="0.3">
      <c r="A966" s="2"/>
      <c r="B966" s="175"/>
      <c r="C966" s="175"/>
      <c r="D966" s="175"/>
      <c r="F966" s="175"/>
      <c r="G966" s="175"/>
      <c r="H966" s="406"/>
      <c r="I966" s="406"/>
      <c r="J966" s="406"/>
      <c r="K966" s="406"/>
      <c r="L966" s="406"/>
      <c r="M966" s="406"/>
      <c r="N966" s="406"/>
      <c r="O966" s="406"/>
      <c r="P966" s="406"/>
      <c r="Q966" s="406"/>
      <c r="R966" s="406"/>
      <c r="S966" s="406"/>
      <c r="T966" s="406"/>
      <c r="U966" s="406"/>
      <c r="V966" s="406"/>
      <c r="W966" s="351"/>
      <c r="X966" s="351"/>
      <c r="Y966" s="351"/>
      <c r="Z966" s="351"/>
      <c r="AA966" s="351"/>
      <c r="AB966" s="351"/>
      <c r="AC966" s="351"/>
      <c r="AD966" s="351"/>
      <c r="AE966" s="351"/>
      <c r="AF966" s="351"/>
      <c r="AG966" s="351"/>
      <c r="AH966" s="351"/>
      <c r="AI966" s="351"/>
      <c r="AJ966" s="351"/>
      <c r="AK966" s="351"/>
    </row>
    <row r="967" spans="1:37" customFormat="1" ht="14.4" x14ac:dyDescent="0.3">
      <c r="A967" s="2"/>
      <c r="B967" s="175"/>
      <c r="C967" s="175"/>
      <c r="D967" s="175"/>
      <c r="F967" s="175"/>
      <c r="G967" s="175"/>
      <c r="H967" s="406"/>
      <c r="I967" s="406"/>
      <c r="J967" s="406"/>
      <c r="K967" s="406"/>
      <c r="L967" s="406"/>
      <c r="M967" s="406"/>
      <c r="N967" s="406"/>
      <c r="O967" s="406"/>
      <c r="P967" s="406"/>
      <c r="Q967" s="406"/>
      <c r="R967" s="406"/>
      <c r="S967" s="406"/>
      <c r="T967" s="406"/>
      <c r="U967" s="406"/>
      <c r="V967" s="406"/>
      <c r="W967" s="351"/>
      <c r="X967" s="351"/>
      <c r="Y967" s="351"/>
      <c r="Z967" s="351"/>
      <c r="AA967" s="351"/>
      <c r="AB967" s="351"/>
      <c r="AC967" s="351"/>
      <c r="AD967" s="351"/>
      <c r="AE967" s="351"/>
      <c r="AF967" s="351"/>
      <c r="AG967" s="351"/>
      <c r="AH967" s="351"/>
      <c r="AI967" s="351"/>
      <c r="AJ967" s="351"/>
      <c r="AK967" s="351"/>
    </row>
    <row r="968" spans="1:37" customFormat="1" ht="14.4" x14ac:dyDescent="0.3">
      <c r="A968" s="2"/>
      <c r="B968" s="175"/>
      <c r="C968" s="175"/>
      <c r="D968" s="175"/>
      <c r="F968" s="175"/>
      <c r="G968" s="175"/>
      <c r="H968" s="406"/>
      <c r="I968" s="406"/>
      <c r="J968" s="406"/>
      <c r="K968" s="406"/>
      <c r="L968" s="406"/>
      <c r="M968" s="406"/>
      <c r="N968" s="406"/>
      <c r="O968" s="406"/>
      <c r="P968" s="406"/>
      <c r="Q968" s="406"/>
      <c r="R968" s="406"/>
      <c r="S968" s="406"/>
      <c r="T968" s="406"/>
      <c r="U968" s="406"/>
      <c r="V968" s="406"/>
      <c r="W968" s="351"/>
      <c r="X968" s="351"/>
      <c r="Y968" s="351"/>
      <c r="Z968" s="351"/>
      <c r="AA968" s="351"/>
      <c r="AB968" s="351"/>
      <c r="AC968" s="351"/>
      <c r="AD968" s="351"/>
      <c r="AE968" s="351"/>
      <c r="AF968" s="351"/>
      <c r="AG968" s="351"/>
      <c r="AH968" s="351"/>
      <c r="AI968" s="351"/>
      <c r="AJ968" s="351"/>
      <c r="AK968" s="351"/>
    </row>
    <row r="969" spans="1:37" customFormat="1" ht="14.4" x14ac:dyDescent="0.3">
      <c r="A969" s="2"/>
      <c r="B969" s="175"/>
      <c r="C969" s="175"/>
      <c r="D969" s="175"/>
      <c r="F969" s="175"/>
      <c r="G969" s="175"/>
      <c r="H969" s="406"/>
      <c r="I969" s="406"/>
      <c r="J969" s="406"/>
      <c r="K969" s="406"/>
      <c r="L969" s="406"/>
      <c r="M969" s="406"/>
      <c r="N969" s="406"/>
      <c r="O969" s="406"/>
      <c r="P969" s="406"/>
      <c r="Q969" s="406"/>
      <c r="R969" s="406"/>
      <c r="S969" s="406"/>
      <c r="T969" s="406"/>
      <c r="U969" s="406"/>
      <c r="V969" s="406"/>
      <c r="W969" s="351"/>
      <c r="X969" s="351"/>
      <c r="Y969" s="351"/>
      <c r="Z969" s="351"/>
      <c r="AA969" s="351"/>
      <c r="AB969" s="351"/>
      <c r="AC969" s="351"/>
      <c r="AD969" s="351"/>
      <c r="AE969" s="351"/>
      <c r="AF969" s="351"/>
      <c r="AG969" s="351"/>
      <c r="AH969" s="351"/>
      <c r="AI969" s="351"/>
      <c r="AJ969" s="351"/>
      <c r="AK969" s="351"/>
    </row>
    <row r="970" spans="1:37" customFormat="1" ht="14.4" x14ac:dyDescent="0.3">
      <c r="A970" s="2"/>
      <c r="B970" s="175"/>
      <c r="C970" s="175"/>
      <c r="D970" s="175"/>
      <c r="F970" s="175"/>
      <c r="G970" s="175"/>
      <c r="H970" s="406"/>
      <c r="I970" s="406"/>
      <c r="J970" s="406"/>
      <c r="K970" s="406"/>
      <c r="L970" s="406"/>
      <c r="M970" s="406"/>
      <c r="N970" s="406"/>
      <c r="O970" s="406"/>
      <c r="P970" s="406"/>
      <c r="Q970" s="406"/>
      <c r="R970" s="406"/>
      <c r="S970" s="406"/>
      <c r="T970" s="406"/>
      <c r="U970" s="406"/>
      <c r="V970" s="406"/>
      <c r="W970" s="351"/>
      <c r="X970" s="351"/>
      <c r="Y970" s="351"/>
      <c r="Z970" s="351"/>
      <c r="AA970" s="351"/>
      <c r="AB970" s="351"/>
      <c r="AC970" s="351"/>
      <c r="AD970" s="351"/>
      <c r="AE970" s="351"/>
      <c r="AF970" s="351"/>
      <c r="AG970" s="351"/>
      <c r="AH970" s="351"/>
      <c r="AI970" s="351"/>
      <c r="AJ970" s="351"/>
      <c r="AK970" s="351"/>
    </row>
    <row r="971" spans="1:37" customFormat="1" ht="14.4" x14ac:dyDescent="0.3">
      <c r="A971" s="2"/>
      <c r="B971" s="175"/>
      <c r="C971" s="175"/>
      <c r="D971" s="175"/>
      <c r="F971" s="175"/>
      <c r="G971" s="175"/>
      <c r="H971" s="406"/>
      <c r="I971" s="406"/>
      <c r="J971" s="406"/>
      <c r="K971" s="406"/>
      <c r="L971" s="406"/>
      <c r="M971" s="406"/>
      <c r="N971" s="406"/>
      <c r="O971" s="406"/>
      <c r="P971" s="406"/>
      <c r="Q971" s="406"/>
      <c r="R971" s="406"/>
      <c r="S971" s="406"/>
      <c r="T971" s="406"/>
      <c r="U971" s="406"/>
      <c r="V971" s="406"/>
      <c r="W971" s="351"/>
      <c r="X971" s="351"/>
      <c r="Y971" s="351"/>
      <c r="Z971" s="351"/>
      <c r="AA971" s="351"/>
      <c r="AB971" s="351"/>
      <c r="AC971" s="351"/>
      <c r="AD971" s="351"/>
      <c r="AE971" s="351"/>
      <c r="AF971" s="351"/>
      <c r="AG971" s="351"/>
      <c r="AH971" s="351"/>
      <c r="AI971" s="351"/>
      <c r="AJ971" s="351"/>
      <c r="AK971" s="351"/>
    </row>
    <row r="972" spans="1:37" customFormat="1" ht="14.4" x14ac:dyDescent="0.3">
      <c r="A972" s="2"/>
      <c r="B972" s="175"/>
      <c r="C972" s="175"/>
      <c r="D972" s="175"/>
      <c r="F972" s="175"/>
      <c r="G972" s="175"/>
      <c r="H972" s="406"/>
      <c r="I972" s="406"/>
      <c r="J972" s="406"/>
      <c r="K972" s="406"/>
      <c r="L972" s="406"/>
      <c r="M972" s="406"/>
      <c r="N972" s="406"/>
      <c r="O972" s="406"/>
      <c r="P972" s="406"/>
      <c r="Q972" s="406"/>
      <c r="R972" s="406"/>
      <c r="S972" s="406"/>
      <c r="T972" s="406"/>
      <c r="U972" s="406"/>
      <c r="V972" s="406"/>
      <c r="W972" s="351"/>
      <c r="X972" s="351"/>
      <c r="Y972" s="351"/>
      <c r="Z972" s="351"/>
      <c r="AA972" s="351"/>
      <c r="AB972" s="351"/>
      <c r="AC972" s="351"/>
      <c r="AD972" s="351"/>
      <c r="AE972" s="351"/>
      <c r="AF972" s="351"/>
      <c r="AG972" s="351"/>
      <c r="AH972" s="351"/>
      <c r="AI972" s="351"/>
      <c r="AJ972" s="351"/>
      <c r="AK972" s="351"/>
    </row>
    <row r="973" spans="1:37" customFormat="1" ht="14.4" x14ac:dyDescent="0.3">
      <c r="A973" s="2"/>
      <c r="B973" s="175"/>
      <c r="C973" s="175"/>
      <c r="D973" s="175"/>
      <c r="F973" s="175"/>
      <c r="G973" s="175"/>
      <c r="H973" s="406"/>
      <c r="I973" s="406"/>
      <c r="J973" s="406"/>
      <c r="K973" s="406"/>
      <c r="L973" s="406"/>
      <c r="M973" s="406"/>
      <c r="N973" s="406"/>
      <c r="O973" s="406"/>
      <c r="P973" s="406"/>
      <c r="Q973" s="406"/>
      <c r="R973" s="406"/>
      <c r="S973" s="406"/>
      <c r="T973" s="406"/>
      <c r="U973" s="406"/>
      <c r="V973" s="406"/>
      <c r="W973" s="351"/>
      <c r="X973" s="351"/>
      <c r="Y973" s="351"/>
      <c r="Z973" s="351"/>
      <c r="AA973" s="351"/>
      <c r="AB973" s="351"/>
      <c r="AC973" s="351"/>
      <c r="AD973" s="351"/>
      <c r="AE973" s="351"/>
      <c r="AF973" s="351"/>
      <c r="AG973" s="351"/>
      <c r="AH973" s="351"/>
      <c r="AI973" s="351"/>
      <c r="AJ973" s="351"/>
      <c r="AK973" s="351"/>
    </row>
    <row r="974" spans="1:37" customFormat="1" ht="14.4" x14ac:dyDescent="0.3">
      <c r="A974" s="2"/>
      <c r="B974" s="175"/>
      <c r="C974" s="175"/>
      <c r="D974" s="175"/>
      <c r="F974" s="175"/>
      <c r="G974" s="175"/>
      <c r="H974" s="406"/>
      <c r="I974" s="406"/>
      <c r="J974" s="406"/>
      <c r="K974" s="406"/>
      <c r="L974" s="406"/>
      <c r="M974" s="406"/>
      <c r="N974" s="406"/>
      <c r="O974" s="406"/>
      <c r="P974" s="406"/>
      <c r="Q974" s="406"/>
      <c r="R974" s="406"/>
      <c r="S974" s="406"/>
      <c r="T974" s="406"/>
      <c r="U974" s="406"/>
      <c r="V974" s="406"/>
      <c r="W974" s="351"/>
      <c r="X974" s="351"/>
      <c r="Y974" s="351"/>
      <c r="Z974" s="351"/>
      <c r="AA974" s="351"/>
      <c r="AB974" s="351"/>
      <c r="AC974" s="351"/>
      <c r="AD974" s="351"/>
      <c r="AE974" s="351"/>
      <c r="AF974" s="351"/>
      <c r="AG974" s="351"/>
      <c r="AH974" s="351"/>
      <c r="AI974" s="351"/>
      <c r="AJ974" s="351"/>
      <c r="AK974" s="351"/>
    </row>
    <row r="975" spans="1:37" customFormat="1" ht="14.4" x14ac:dyDescent="0.3">
      <c r="A975" s="2"/>
      <c r="B975" s="175"/>
      <c r="C975" s="175"/>
      <c r="D975" s="175"/>
      <c r="F975" s="175"/>
      <c r="G975" s="175"/>
      <c r="H975" s="406"/>
      <c r="I975" s="406"/>
      <c r="J975" s="406"/>
      <c r="K975" s="406"/>
      <c r="L975" s="406"/>
      <c r="M975" s="406"/>
      <c r="N975" s="406"/>
      <c r="O975" s="406"/>
      <c r="P975" s="406"/>
      <c r="Q975" s="406"/>
      <c r="R975" s="406"/>
      <c r="S975" s="406"/>
      <c r="T975" s="406"/>
      <c r="U975" s="406"/>
      <c r="V975" s="406"/>
      <c r="W975" s="351"/>
      <c r="X975" s="351"/>
      <c r="Y975" s="351"/>
      <c r="Z975" s="351"/>
      <c r="AA975" s="351"/>
      <c r="AB975" s="351"/>
      <c r="AC975" s="351"/>
      <c r="AD975" s="351"/>
      <c r="AE975" s="351"/>
      <c r="AF975" s="351"/>
      <c r="AG975" s="351"/>
      <c r="AH975" s="351"/>
      <c r="AI975" s="351"/>
      <c r="AJ975" s="351"/>
      <c r="AK975" s="351"/>
    </row>
    <row r="976" spans="1:37" customFormat="1" ht="14.4" x14ac:dyDescent="0.3">
      <c r="A976" s="2"/>
      <c r="B976" s="175"/>
      <c r="C976" s="175"/>
      <c r="D976" s="175"/>
      <c r="F976" s="175"/>
      <c r="G976" s="175"/>
      <c r="H976" s="406"/>
      <c r="I976" s="406"/>
      <c r="J976" s="406"/>
      <c r="K976" s="406"/>
      <c r="L976" s="406"/>
      <c r="M976" s="406"/>
      <c r="N976" s="406"/>
      <c r="O976" s="406"/>
      <c r="P976" s="406"/>
      <c r="Q976" s="406"/>
      <c r="R976" s="406"/>
      <c r="S976" s="406"/>
      <c r="T976" s="406"/>
      <c r="U976" s="406"/>
      <c r="V976" s="406"/>
      <c r="W976" s="351"/>
      <c r="X976" s="351"/>
      <c r="Y976" s="351"/>
      <c r="Z976" s="351"/>
      <c r="AA976" s="351"/>
      <c r="AB976" s="351"/>
      <c r="AC976" s="351"/>
      <c r="AD976" s="351"/>
      <c r="AE976" s="351"/>
      <c r="AF976" s="351"/>
      <c r="AG976" s="351"/>
      <c r="AH976" s="351"/>
      <c r="AI976" s="351"/>
      <c r="AJ976" s="351"/>
      <c r="AK976" s="351"/>
    </row>
    <row r="977" spans="1:37" customFormat="1" ht="14.4" x14ac:dyDescent="0.3">
      <c r="A977" s="2"/>
      <c r="B977" s="175"/>
      <c r="C977" s="175"/>
      <c r="D977" s="175"/>
      <c r="F977" s="175"/>
      <c r="G977" s="175"/>
      <c r="H977" s="406"/>
      <c r="I977" s="406"/>
      <c r="J977" s="406"/>
      <c r="K977" s="406"/>
      <c r="L977" s="406"/>
      <c r="M977" s="406"/>
      <c r="N977" s="406"/>
      <c r="O977" s="406"/>
      <c r="P977" s="406"/>
      <c r="Q977" s="406"/>
      <c r="R977" s="406"/>
      <c r="S977" s="406"/>
      <c r="T977" s="406"/>
      <c r="U977" s="406"/>
      <c r="V977" s="406"/>
      <c r="W977" s="351"/>
      <c r="X977" s="351"/>
      <c r="Y977" s="351"/>
      <c r="Z977" s="351"/>
      <c r="AA977" s="351"/>
      <c r="AB977" s="351"/>
      <c r="AC977" s="351"/>
      <c r="AD977" s="351"/>
      <c r="AE977" s="351"/>
      <c r="AF977" s="351"/>
      <c r="AG977" s="351"/>
      <c r="AH977" s="351"/>
      <c r="AI977" s="351"/>
      <c r="AJ977" s="351"/>
      <c r="AK977" s="351"/>
    </row>
    <row r="978" spans="1:37" customFormat="1" ht="14.4" x14ac:dyDescent="0.3">
      <c r="A978" s="2"/>
      <c r="B978" s="175"/>
      <c r="C978" s="175"/>
      <c r="D978" s="175"/>
      <c r="F978" s="175"/>
      <c r="G978" s="175"/>
      <c r="H978" s="406"/>
      <c r="I978" s="406"/>
      <c r="J978" s="406"/>
      <c r="K978" s="406"/>
      <c r="L978" s="406"/>
      <c r="M978" s="406"/>
      <c r="N978" s="406"/>
      <c r="O978" s="406"/>
      <c r="P978" s="406"/>
      <c r="Q978" s="406"/>
      <c r="R978" s="406"/>
      <c r="S978" s="406"/>
      <c r="T978" s="406"/>
      <c r="U978" s="406"/>
      <c r="V978" s="406"/>
      <c r="W978" s="351"/>
      <c r="X978" s="351"/>
      <c r="Y978" s="351"/>
      <c r="Z978" s="351"/>
      <c r="AA978" s="351"/>
      <c r="AB978" s="351"/>
      <c r="AC978" s="351"/>
      <c r="AD978" s="351"/>
      <c r="AE978" s="351"/>
      <c r="AF978" s="351"/>
      <c r="AG978" s="351"/>
      <c r="AH978" s="351"/>
      <c r="AI978" s="351"/>
      <c r="AJ978" s="351"/>
      <c r="AK978" s="351"/>
    </row>
    <row r="979" spans="1:37" customFormat="1" ht="14.4" x14ac:dyDescent="0.3">
      <c r="A979" s="2"/>
      <c r="B979" s="175"/>
      <c r="C979" s="175"/>
      <c r="D979" s="175"/>
      <c r="F979" s="175"/>
      <c r="G979" s="175"/>
      <c r="H979" s="406"/>
      <c r="I979" s="406"/>
      <c r="J979" s="406"/>
      <c r="K979" s="406"/>
      <c r="L979" s="406"/>
      <c r="M979" s="406"/>
      <c r="N979" s="406"/>
      <c r="O979" s="406"/>
      <c r="P979" s="406"/>
      <c r="Q979" s="406"/>
      <c r="R979" s="406"/>
      <c r="S979" s="406"/>
      <c r="T979" s="406"/>
      <c r="U979" s="406"/>
      <c r="V979" s="406"/>
      <c r="W979" s="351"/>
      <c r="X979" s="351"/>
      <c r="Y979" s="351"/>
      <c r="Z979" s="351"/>
      <c r="AA979" s="351"/>
      <c r="AB979" s="351"/>
      <c r="AC979" s="351"/>
      <c r="AD979" s="351"/>
      <c r="AE979" s="351"/>
      <c r="AF979" s="351"/>
      <c r="AG979" s="351"/>
      <c r="AH979" s="351"/>
      <c r="AI979" s="351"/>
      <c r="AJ979" s="351"/>
      <c r="AK979" s="351"/>
    </row>
    <row r="980" spans="1:37" customFormat="1" ht="14.4" x14ac:dyDescent="0.3">
      <c r="A980" s="2"/>
      <c r="B980" s="175"/>
      <c r="C980" s="175"/>
      <c r="D980" s="175"/>
      <c r="F980" s="175"/>
      <c r="G980" s="175"/>
      <c r="H980" s="406"/>
      <c r="I980" s="406"/>
      <c r="J980" s="406"/>
      <c r="K980" s="406"/>
      <c r="L980" s="406"/>
      <c r="M980" s="406"/>
      <c r="N980" s="406"/>
      <c r="O980" s="406"/>
      <c r="P980" s="406"/>
      <c r="Q980" s="406"/>
      <c r="R980" s="406"/>
      <c r="S980" s="406"/>
      <c r="T980" s="406"/>
      <c r="U980" s="406"/>
      <c r="V980" s="406"/>
      <c r="W980" s="351"/>
      <c r="X980" s="351"/>
      <c r="Y980" s="351"/>
      <c r="Z980" s="351"/>
      <c r="AA980" s="351"/>
      <c r="AB980" s="351"/>
      <c r="AC980" s="351"/>
      <c r="AD980" s="351"/>
      <c r="AE980" s="351"/>
      <c r="AF980" s="351"/>
      <c r="AG980" s="351"/>
      <c r="AH980" s="351"/>
      <c r="AI980" s="351"/>
      <c r="AJ980" s="351"/>
      <c r="AK980" s="351"/>
    </row>
    <row r="981" spans="1:37" customFormat="1" ht="14.4" x14ac:dyDescent="0.3">
      <c r="A981" s="2"/>
      <c r="B981" s="175"/>
      <c r="C981" s="175"/>
      <c r="D981" s="175"/>
      <c r="F981" s="175"/>
      <c r="G981" s="175"/>
      <c r="H981" s="406"/>
      <c r="I981" s="406"/>
      <c r="J981" s="406"/>
      <c r="K981" s="406"/>
      <c r="L981" s="406"/>
      <c r="M981" s="406"/>
      <c r="N981" s="406"/>
      <c r="O981" s="406"/>
      <c r="P981" s="406"/>
      <c r="Q981" s="406"/>
      <c r="R981" s="406"/>
      <c r="S981" s="406"/>
      <c r="T981" s="406"/>
      <c r="U981" s="406"/>
      <c r="V981" s="406"/>
      <c r="W981" s="351"/>
      <c r="X981" s="351"/>
      <c r="Y981" s="351"/>
      <c r="Z981" s="351"/>
      <c r="AA981" s="351"/>
      <c r="AB981" s="351"/>
      <c r="AC981" s="351"/>
      <c r="AD981" s="351"/>
      <c r="AE981" s="351"/>
      <c r="AF981" s="351"/>
      <c r="AG981" s="351"/>
      <c r="AH981" s="351"/>
      <c r="AI981" s="351"/>
      <c r="AJ981" s="351"/>
      <c r="AK981" s="351"/>
    </row>
    <row r="982" spans="1:37" customFormat="1" ht="14.4" x14ac:dyDescent="0.3">
      <c r="A982" s="2"/>
      <c r="B982" s="175"/>
      <c r="C982" s="175"/>
      <c r="D982" s="175"/>
      <c r="F982" s="175"/>
      <c r="G982" s="175"/>
      <c r="H982" s="406"/>
      <c r="I982" s="406"/>
      <c r="J982" s="406"/>
      <c r="K982" s="406"/>
      <c r="L982" s="406"/>
      <c r="M982" s="406"/>
      <c r="N982" s="406"/>
      <c r="O982" s="406"/>
      <c r="P982" s="406"/>
      <c r="Q982" s="406"/>
      <c r="R982" s="406"/>
      <c r="S982" s="406"/>
      <c r="T982" s="406"/>
      <c r="U982" s="406"/>
      <c r="V982" s="406"/>
      <c r="W982" s="351"/>
      <c r="X982" s="351"/>
      <c r="Y982" s="351"/>
      <c r="Z982" s="351"/>
      <c r="AA982" s="351"/>
      <c r="AB982" s="351"/>
      <c r="AC982" s="351"/>
      <c r="AD982" s="351"/>
      <c r="AE982" s="351"/>
      <c r="AF982" s="351"/>
      <c r="AG982" s="351"/>
      <c r="AH982" s="351"/>
      <c r="AI982" s="351"/>
      <c r="AJ982" s="351"/>
      <c r="AK982" s="351"/>
    </row>
    <row r="983" spans="1:37" ht="14.4" x14ac:dyDescent="0.3">
      <c r="A983" s="2"/>
      <c r="B983" s="175"/>
      <c r="C983" s="175"/>
      <c r="D983" s="175"/>
      <c r="E983"/>
      <c r="F983" s="175"/>
      <c r="G983" s="175"/>
    </row>
    <row r="984" spans="1:37" ht="14.4" x14ac:dyDescent="0.3">
      <c r="A984" s="2"/>
      <c r="B984" s="175"/>
      <c r="C984" s="175"/>
      <c r="D984" s="175"/>
      <c r="E984"/>
      <c r="F984" s="175"/>
      <c r="G984" s="175"/>
    </row>
    <row r="985" spans="1:37" ht="14.4" x14ac:dyDescent="0.3">
      <c r="A985" s="2"/>
      <c r="B985" s="175"/>
      <c r="C985" s="175"/>
      <c r="D985" s="175"/>
      <c r="E985"/>
      <c r="F985" s="175"/>
      <c r="G985" s="175"/>
    </row>
    <row r="986" spans="1:37" ht="14.4" x14ac:dyDescent="0.3">
      <c r="A986" s="2"/>
      <c r="B986" s="175"/>
      <c r="C986" s="175"/>
      <c r="D986" s="175"/>
      <c r="E986"/>
      <c r="F986" s="175"/>
      <c r="G986" s="175"/>
    </row>
    <row r="987" spans="1:37" ht="14.4" x14ac:dyDescent="0.3">
      <c r="A987" s="2"/>
      <c r="B987" s="175"/>
      <c r="C987" s="175"/>
      <c r="D987" s="175"/>
      <c r="E987"/>
      <c r="F987" s="175"/>
      <c r="G987" s="175"/>
    </row>
    <row r="988" spans="1:37" ht="14.4" x14ac:dyDescent="0.3">
      <c r="A988" s="2"/>
      <c r="B988" s="175"/>
      <c r="C988" s="175"/>
      <c r="D988" s="175"/>
      <c r="E988"/>
      <c r="F988" s="175"/>
      <c r="G988" s="175"/>
    </row>
    <row r="989" spans="1:37" ht="14.4" x14ac:dyDescent="0.3">
      <c r="A989" s="2"/>
      <c r="B989" s="175"/>
      <c r="C989" s="175"/>
      <c r="D989" s="175"/>
      <c r="E989"/>
      <c r="F989" s="175"/>
      <c r="G989" s="175"/>
    </row>
    <row r="990" spans="1:37" ht="14.4" x14ac:dyDescent="0.3">
      <c r="A990" s="2"/>
      <c r="B990" s="175"/>
      <c r="C990" s="175"/>
      <c r="D990" s="175"/>
      <c r="E990"/>
      <c r="F990" s="175"/>
      <c r="G990" s="175"/>
    </row>
    <row r="991" spans="1:37" ht="14.4" x14ac:dyDescent="0.3">
      <c r="A991" s="2"/>
      <c r="B991" s="175"/>
      <c r="C991" s="175"/>
      <c r="D991" s="175"/>
      <c r="E991"/>
      <c r="F991" s="175"/>
      <c r="G991" s="175"/>
    </row>
    <row r="992" spans="1:37" ht="14.4" x14ac:dyDescent="0.3">
      <c r="A992" s="2"/>
      <c r="B992" s="175"/>
      <c r="C992" s="175"/>
      <c r="D992" s="175"/>
      <c r="E992"/>
      <c r="F992" s="175"/>
      <c r="G992" s="175"/>
    </row>
    <row r="993" spans="1:7" ht="14.4" x14ac:dyDescent="0.3">
      <c r="A993" s="2"/>
      <c r="B993" s="175"/>
      <c r="C993" s="175"/>
      <c r="D993" s="175"/>
      <c r="E993"/>
      <c r="F993" s="175"/>
      <c r="G993" s="175"/>
    </row>
    <row r="994" spans="1:7" ht="14.4" x14ac:dyDescent="0.3">
      <c r="A994" s="2"/>
      <c r="B994" s="175"/>
      <c r="C994" s="175"/>
      <c r="D994" s="175"/>
      <c r="E994"/>
      <c r="F994" s="175"/>
      <c r="G994" s="175"/>
    </row>
    <row r="995" spans="1:7" ht="14.4" x14ac:dyDescent="0.3">
      <c r="A995" s="2"/>
      <c r="B995" s="175"/>
      <c r="C995" s="175"/>
      <c r="D995" s="175"/>
      <c r="E995"/>
      <c r="F995" s="175"/>
      <c r="G995" s="175"/>
    </row>
    <row r="996" spans="1:7" ht="14.4" x14ac:dyDescent="0.3">
      <c r="A996" s="2"/>
      <c r="B996" s="175"/>
      <c r="C996" s="175"/>
      <c r="D996" s="175"/>
      <c r="E996"/>
      <c r="F996" s="175"/>
      <c r="G996" s="175"/>
    </row>
    <row r="997" spans="1:7" ht="14.4" x14ac:dyDescent="0.3">
      <c r="A997" s="2"/>
      <c r="B997" s="175"/>
      <c r="C997" s="175"/>
      <c r="D997" s="175"/>
      <c r="E997"/>
      <c r="F997" s="175"/>
      <c r="G997" s="175"/>
    </row>
    <row r="998" spans="1:7" ht="14.4" x14ac:dyDescent="0.3">
      <c r="A998" s="2"/>
      <c r="B998" s="175"/>
      <c r="C998" s="175"/>
      <c r="D998" s="175"/>
      <c r="E998"/>
      <c r="F998" s="175"/>
      <c r="G998" s="175"/>
    </row>
    <row r="999" spans="1:7" ht="14.4" x14ac:dyDescent="0.3">
      <c r="A999" s="2"/>
      <c r="B999" s="175"/>
      <c r="C999" s="175"/>
      <c r="D999" s="175"/>
      <c r="E999"/>
      <c r="F999" s="175"/>
      <c r="G999" s="175"/>
    </row>
    <row r="1000" spans="1:7" ht="14.4" x14ac:dyDescent="0.3">
      <c r="A1000" s="2"/>
      <c r="B1000" s="175"/>
      <c r="C1000" s="175"/>
      <c r="D1000" s="175"/>
      <c r="E1000"/>
      <c r="F1000" s="175"/>
      <c r="G1000" s="175"/>
    </row>
    <row r="1001" spans="1:7" ht="14.4" x14ac:dyDescent="0.3">
      <c r="A1001" s="2"/>
      <c r="B1001" s="175"/>
      <c r="C1001" s="175"/>
      <c r="D1001" s="175"/>
      <c r="E1001"/>
      <c r="F1001" s="175"/>
      <c r="G1001" s="175"/>
    </row>
    <row r="1002" spans="1:7" ht="14.4" x14ac:dyDescent="0.3">
      <c r="A1002" s="2"/>
      <c r="B1002" s="175"/>
      <c r="C1002" s="175"/>
      <c r="D1002" s="175"/>
      <c r="E1002"/>
      <c r="F1002" s="175"/>
      <c r="G1002" s="175"/>
    </row>
    <row r="1003" spans="1:7" ht="14.4" x14ac:dyDescent="0.3">
      <c r="A1003" s="2"/>
      <c r="B1003" s="175"/>
      <c r="C1003" s="175"/>
      <c r="D1003" s="175"/>
      <c r="E1003"/>
      <c r="F1003" s="175"/>
      <c r="G1003" s="175"/>
    </row>
    <row r="1004" spans="1:7" ht="14.4" x14ac:dyDescent="0.3">
      <c r="A1004" s="2"/>
      <c r="B1004" s="175"/>
      <c r="C1004" s="175"/>
      <c r="D1004" s="175"/>
      <c r="E1004"/>
      <c r="F1004" s="175"/>
      <c r="G1004" s="175"/>
    </row>
    <row r="1005" spans="1:7" ht="14.4" x14ac:dyDescent="0.3">
      <c r="A1005" s="2"/>
      <c r="B1005" s="175"/>
      <c r="C1005" s="175"/>
      <c r="D1005" s="175"/>
      <c r="E1005"/>
      <c r="F1005" s="175"/>
      <c r="G1005" s="175"/>
    </row>
    <row r="1006" spans="1:7" ht="14.4" x14ac:dyDescent="0.3">
      <c r="A1006" s="2"/>
      <c r="B1006" s="175"/>
      <c r="C1006" s="175"/>
      <c r="D1006" s="175"/>
      <c r="E1006"/>
      <c r="F1006" s="175"/>
      <c r="G1006" s="175"/>
    </row>
    <row r="1007" spans="1:7" ht="14.4" x14ac:dyDescent="0.3">
      <c r="A1007" s="2"/>
      <c r="B1007" s="175"/>
      <c r="C1007" s="175"/>
      <c r="D1007" s="175"/>
      <c r="E1007"/>
      <c r="F1007" s="175"/>
      <c r="G1007" s="175"/>
    </row>
    <row r="1008" spans="1:7" ht="14.4" x14ac:dyDescent="0.3">
      <c r="A1008" s="2"/>
      <c r="B1008" s="175"/>
      <c r="C1008" s="175"/>
      <c r="D1008" s="175"/>
      <c r="E1008"/>
      <c r="F1008" s="175"/>
      <c r="G1008" s="175"/>
    </row>
    <row r="1009" spans="1:7" ht="14.4" x14ac:dyDescent="0.3">
      <c r="A1009" s="2"/>
      <c r="B1009" s="175"/>
      <c r="C1009" s="175"/>
      <c r="D1009" s="175"/>
      <c r="E1009"/>
      <c r="F1009" s="175"/>
      <c r="G1009" s="175"/>
    </row>
    <row r="1010" spans="1:7" ht="14.4" x14ac:dyDescent="0.3">
      <c r="A1010" s="2"/>
      <c r="B1010" s="175"/>
      <c r="C1010" s="175"/>
      <c r="D1010" s="175"/>
      <c r="E1010"/>
      <c r="F1010" s="175"/>
      <c r="G1010" s="175"/>
    </row>
    <row r="1011" spans="1:7" ht="14.4" x14ac:dyDescent="0.3">
      <c r="A1011" s="2"/>
      <c r="B1011" s="175"/>
      <c r="C1011" s="175"/>
      <c r="D1011" s="175"/>
      <c r="E1011"/>
      <c r="F1011" s="175"/>
      <c r="G1011" s="175"/>
    </row>
    <row r="1012" spans="1:7" ht="14.4" x14ac:dyDescent="0.3">
      <c r="A1012" s="2"/>
      <c r="B1012" s="175"/>
      <c r="C1012" s="175"/>
      <c r="D1012" s="175"/>
      <c r="E1012"/>
      <c r="F1012" s="175"/>
      <c r="G1012" s="175"/>
    </row>
    <row r="1013" spans="1:7" ht="14.4" x14ac:dyDescent="0.3">
      <c r="A1013" s="2"/>
      <c r="B1013" s="175"/>
      <c r="C1013" s="175"/>
      <c r="D1013" s="175"/>
      <c r="E1013"/>
      <c r="F1013" s="175"/>
      <c r="G1013" s="175"/>
    </row>
    <row r="1014" spans="1:7" ht="14.4" x14ac:dyDescent="0.3">
      <c r="A1014" s="2"/>
      <c r="B1014" s="175"/>
      <c r="C1014" s="175"/>
      <c r="D1014" s="175"/>
      <c r="E1014"/>
      <c r="F1014" s="175"/>
      <c r="G1014" s="175"/>
    </row>
    <row r="1015" spans="1:7" ht="14.4" x14ac:dyDescent="0.3">
      <c r="A1015" s="2"/>
      <c r="B1015" s="175"/>
      <c r="C1015" s="175"/>
      <c r="D1015" s="175"/>
      <c r="E1015"/>
      <c r="F1015" s="175"/>
      <c r="G1015" s="175"/>
    </row>
    <row r="1016" spans="1:7" ht="14.4" x14ac:dyDescent="0.3">
      <c r="A1016" s="2"/>
      <c r="B1016" s="175"/>
      <c r="C1016" s="175"/>
      <c r="D1016" s="175"/>
      <c r="E1016"/>
      <c r="F1016" s="175"/>
      <c r="G1016" s="175"/>
    </row>
    <row r="1017" spans="1:7" ht="14.4" x14ac:dyDescent="0.3">
      <c r="A1017" s="2"/>
      <c r="B1017" s="175"/>
      <c r="C1017" s="175"/>
      <c r="D1017" s="175"/>
      <c r="E1017"/>
      <c r="F1017" s="175"/>
      <c r="G1017" s="175"/>
    </row>
    <row r="1018" spans="1:7" ht="14.4" x14ac:dyDescent="0.3">
      <c r="A1018" s="2"/>
      <c r="B1018" s="175"/>
      <c r="C1018" s="175"/>
      <c r="D1018" s="175"/>
      <c r="E1018"/>
      <c r="F1018" s="175"/>
      <c r="G1018" s="175"/>
    </row>
    <row r="1019" spans="1:7" ht="14.4" x14ac:dyDescent="0.3">
      <c r="A1019" s="2"/>
      <c r="B1019" s="175"/>
      <c r="C1019" s="175"/>
      <c r="D1019" s="175"/>
      <c r="E1019"/>
      <c r="F1019" s="175"/>
      <c r="G1019" s="175"/>
    </row>
    <row r="1020" spans="1:7" ht="14.4" x14ac:dyDescent="0.3">
      <c r="A1020" s="2"/>
      <c r="B1020" s="175"/>
      <c r="C1020" s="175"/>
      <c r="D1020" s="175"/>
      <c r="E1020"/>
      <c r="F1020" s="175"/>
      <c r="G1020" s="175"/>
    </row>
    <row r="1021" spans="1:7" ht="14.4" x14ac:dyDescent="0.3">
      <c r="A1021" s="2"/>
      <c r="B1021" s="175"/>
      <c r="C1021" s="175"/>
      <c r="D1021" s="175"/>
      <c r="E1021"/>
      <c r="F1021" s="175"/>
      <c r="G1021" s="175"/>
    </row>
    <row r="1022" spans="1:7" ht="14.4" x14ac:dyDescent="0.3">
      <c r="A1022" s="2"/>
      <c r="B1022" s="175"/>
      <c r="C1022" s="175"/>
      <c r="D1022" s="175"/>
      <c r="E1022"/>
      <c r="F1022" s="175"/>
      <c r="G1022" s="175"/>
    </row>
    <row r="1023" spans="1:7" ht="14.4" x14ac:dyDescent="0.3">
      <c r="A1023" s="2"/>
      <c r="B1023" s="175"/>
      <c r="C1023" s="175"/>
      <c r="D1023" s="175"/>
      <c r="E1023"/>
      <c r="F1023" s="175"/>
      <c r="G1023" s="175"/>
    </row>
    <row r="1024" spans="1:7" ht="14.4" x14ac:dyDescent="0.3">
      <c r="A1024" s="2"/>
      <c r="B1024" s="175"/>
      <c r="C1024" s="175"/>
      <c r="D1024" s="175"/>
      <c r="E1024"/>
      <c r="F1024" s="175"/>
      <c r="G1024" s="175"/>
    </row>
    <row r="1025" spans="1:7" ht="14.4" x14ac:dyDescent="0.3">
      <c r="A1025" s="2"/>
      <c r="B1025" s="175"/>
      <c r="C1025" s="175"/>
      <c r="D1025" s="175"/>
      <c r="E1025"/>
      <c r="F1025" s="175"/>
      <c r="G1025" s="175"/>
    </row>
    <row r="1026" spans="1:7" ht="14.4" x14ac:dyDescent="0.3">
      <c r="A1026" s="2"/>
      <c r="B1026" s="175"/>
      <c r="C1026" s="175"/>
      <c r="D1026" s="175"/>
      <c r="E1026"/>
      <c r="F1026" s="175"/>
      <c r="G1026" s="175"/>
    </row>
    <row r="1027" spans="1:7" ht="14.4" x14ac:dyDescent="0.3">
      <c r="A1027" s="2"/>
      <c r="B1027" s="175"/>
      <c r="C1027" s="175"/>
      <c r="D1027" s="175"/>
      <c r="E1027"/>
      <c r="F1027" s="175"/>
      <c r="G1027" s="175"/>
    </row>
    <row r="1028" spans="1:7" ht="14.4" x14ac:dyDescent="0.3">
      <c r="A1028" s="2"/>
      <c r="B1028" s="175"/>
      <c r="C1028" s="175"/>
      <c r="D1028" s="175"/>
      <c r="E1028"/>
      <c r="F1028" s="175"/>
      <c r="G1028" s="175"/>
    </row>
    <row r="1029" spans="1:7" ht="14.4" x14ac:dyDescent="0.3">
      <c r="A1029" s="2"/>
      <c r="B1029" s="175"/>
      <c r="C1029" s="175"/>
      <c r="D1029" s="175"/>
      <c r="E1029"/>
      <c r="F1029" s="175"/>
      <c r="G1029" s="175"/>
    </row>
    <row r="1030" spans="1:7" ht="14.4" x14ac:dyDescent="0.3">
      <c r="A1030" s="2"/>
      <c r="B1030" s="175"/>
      <c r="C1030" s="175"/>
      <c r="D1030" s="175"/>
      <c r="E1030"/>
      <c r="F1030" s="175"/>
      <c r="G1030" s="175"/>
    </row>
    <row r="1031" spans="1:7" ht="14.4" x14ac:dyDescent="0.3">
      <c r="A1031" s="2"/>
      <c r="B1031" s="175"/>
      <c r="C1031" s="175"/>
      <c r="D1031" s="175"/>
      <c r="E1031"/>
      <c r="F1031" s="175"/>
      <c r="G1031" s="175"/>
    </row>
    <row r="1032" spans="1:7" ht="14.4" x14ac:dyDescent="0.3">
      <c r="A1032" s="2"/>
      <c r="B1032" s="175"/>
      <c r="C1032" s="175"/>
      <c r="D1032" s="175"/>
      <c r="E1032"/>
      <c r="F1032" s="175"/>
      <c r="G1032" s="175"/>
    </row>
    <row r="1033" spans="1:7" ht="14.4" x14ac:dyDescent="0.3">
      <c r="A1033" s="2"/>
      <c r="B1033" s="175"/>
      <c r="C1033" s="175"/>
      <c r="D1033" s="175"/>
      <c r="E1033"/>
      <c r="F1033" s="175"/>
      <c r="G1033" s="175"/>
    </row>
    <row r="1034" spans="1:7" ht="14.4" x14ac:dyDescent="0.3">
      <c r="A1034" s="2"/>
      <c r="B1034" s="175"/>
      <c r="C1034" s="175"/>
      <c r="D1034" s="175"/>
      <c r="E1034"/>
      <c r="F1034" s="175"/>
      <c r="G1034" s="175"/>
    </row>
    <row r="1035" spans="1:7" ht="14.4" x14ac:dyDescent="0.3">
      <c r="A1035" s="2"/>
      <c r="B1035" s="175"/>
      <c r="C1035" s="175"/>
      <c r="D1035" s="175"/>
      <c r="E1035"/>
      <c r="F1035" s="175"/>
      <c r="G1035" s="175"/>
    </row>
    <row r="1036" spans="1:7" ht="14.4" x14ac:dyDescent="0.3">
      <c r="A1036" s="2"/>
      <c r="B1036" s="175"/>
      <c r="C1036" s="175"/>
      <c r="D1036" s="175"/>
      <c r="E1036"/>
      <c r="F1036" s="175"/>
      <c r="G1036" s="175"/>
    </row>
    <row r="1037" spans="1:7" ht="14.4" x14ac:dyDescent="0.3">
      <c r="A1037" s="2"/>
      <c r="B1037" s="175"/>
      <c r="C1037" s="175"/>
      <c r="D1037" s="175"/>
      <c r="E1037"/>
      <c r="F1037" s="175"/>
      <c r="G1037" s="175"/>
    </row>
    <row r="1038" spans="1:7" ht="14.4" x14ac:dyDescent="0.3">
      <c r="A1038" s="2"/>
      <c r="B1038" s="175"/>
      <c r="C1038" s="175"/>
      <c r="D1038" s="175"/>
      <c r="E1038"/>
      <c r="F1038" s="175"/>
      <c r="G1038" s="175"/>
    </row>
    <row r="1039" spans="1:7" ht="14.4" x14ac:dyDescent="0.3">
      <c r="A1039" s="2"/>
      <c r="B1039" s="175"/>
      <c r="C1039" s="175"/>
      <c r="D1039" s="175"/>
      <c r="E1039"/>
      <c r="F1039" s="175"/>
      <c r="G1039" s="175"/>
    </row>
  </sheetData>
  <mergeCells count="3">
    <mergeCell ref="A1:G1"/>
    <mergeCell ref="A4:G4"/>
    <mergeCell ref="A2:G2"/>
  </mergeCells>
  <printOptions horizontalCentered="1" verticalCentered="1"/>
  <pageMargins left="0.25" right="0.25" top="0.75" bottom="0.75" header="0.3" footer="0.3"/>
  <pageSetup scale="74" orientation="landscape" r:id="rId1"/>
  <headerFooter>
    <oddHeader>&amp;CPage &amp;P of &amp;N</oddHeader>
  </headerFooter>
  <rowBreaks count="15" manualBreakCount="15">
    <brk id="132" max="6" man="1"/>
    <brk id="165" max="6" man="1"/>
    <brk id="197" max="6" man="1"/>
    <brk id="228" max="6" man="1"/>
    <brk id="327" max="6" man="1"/>
    <brk id="363" max="6" man="1"/>
    <brk id="399" max="6" man="1"/>
    <brk id="437" max="6" man="1"/>
    <brk id="475" max="6" man="1"/>
    <brk id="505" max="6" man="1"/>
    <brk id="543" max="6" man="1"/>
    <brk id="582" max="6" man="1"/>
    <brk id="619" max="6" man="1"/>
    <brk id="655" max="6" man="1"/>
    <brk id="7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C2225"/>
  <sheetViews>
    <sheetView zoomScaleNormal="100" workbookViewId="0">
      <selection activeCell="D20" sqref="D20"/>
    </sheetView>
  </sheetViews>
  <sheetFormatPr defaultRowHeight="15.6" x14ac:dyDescent="0.3"/>
  <cols>
    <col min="1" max="1" width="57.88671875" style="296" customWidth="1"/>
    <col min="2" max="2" width="23.109375" style="296" customWidth="1"/>
    <col min="3" max="3" width="20.44140625" style="296" customWidth="1"/>
    <col min="4" max="4" width="16" style="356" customWidth="1"/>
    <col min="5" max="5" width="19.6640625" style="356" customWidth="1"/>
    <col min="6" max="6" width="18" style="481" bestFit="1" customWidth="1"/>
  </cols>
  <sheetData>
    <row r="1" spans="1:6" ht="22.8" x14ac:dyDescent="0.4">
      <c r="A1" s="841" t="s">
        <v>0</v>
      </c>
      <c r="B1" s="842"/>
      <c r="C1" s="842"/>
      <c r="D1" s="842"/>
      <c r="E1" s="842"/>
      <c r="F1" s="842"/>
    </row>
    <row r="2" spans="1:6" s="678" customFormat="1" ht="22.8" x14ac:dyDescent="0.4">
      <c r="A2" s="843" t="s">
        <v>1445</v>
      </c>
      <c r="B2" s="844"/>
      <c r="C2" s="844"/>
      <c r="D2" s="844"/>
      <c r="E2" s="844"/>
      <c r="F2" s="844"/>
    </row>
    <row r="3" spans="1:6" s="678" customFormat="1" x14ac:dyDescent="0.3">
      <c r="A3" s="837"/>
      <c r="B3" s="840"/>
      <c r="C3" s="840"/>
      <c r="D3" s="840"/>
      <c r="E3" s="840"/>
      <c r="F3" s="840"/>
    </row>
    <row r="4" spans="1:6" ht="22.8" x14ac:dyDescent="0.4">
      <c r="A4" s="846" t="s">
        <v>505</v>
      </c>
      <c r="B4" s="847"/>
      <c r="C4" s="847"/>
      <c r="D4" s="847"/>
      <c r="E4" s="847"/>
      <c r="F4" s="847"/>
    </row>
    <row r="5" spans="1:6" x14ac:dyDescent="0.3">
      <c r="A5" s="838"/>
      <c r="B5" s="839"/>
      <c r="C5" s="839"/>
      <c r="D5" s="839"/>
      <c r="E5" s="839"/>
      <c r="F5" s="839"/>
    </row>
    <row r="6" spans="1:6" ht="16.8" thickBot="1" x14ac:dyDescent="0.4">
      <c r="A6" s="298" t="s">
        <v>1644</v>
      </c>
      <c r="B6" s="297"/>
      <c r="C6" s="297"/>
      <c r="D6" s="354"/>
      <c r="F6" s="648"/>
    </row>
    <row r="7" spans="1:6" ht="15.6" customHeight="1" x14ac:dyDescent="0.3">
      <c r="A7" s="385" t="s">
        <v>1403</v>
      </c>
      <c r="B7" s="384"/>
      <c r="C7" s="299" t="s">
        <v>849</v>
      </c>
      <c r="D7" s="357" t="s">
        <v>1472</v>
      </c>
      <c r="E7" s="935" t="s">
        <v>1481</v>
      </c>
      <c r="F7" s="936" t="s">
        <v>1450</v>
      </c>
    </row>
    <row r="8" spans="1:6" ht="15.75" customHeight="1" thickBot="1" x14ac:dyDescent="0.35">
      <c r="A8" s="609"/>
      <c r="B8" s="610"/>
      <c r="C8" s="349"/>
      <c r="D8" s="611"/>
      <c r="E8" s="937" t="s">
        <v>1108</v>
      </c>
      <c r="F8" s="938" t="s">
        <v>4</v>
      </c>
    </row>
    <row r="9" spans="1:6" s="364" customFormat="1" ht="15.75" customHeight="1" x14ac:dyDescent="0.3">
      <c r="A9" s="612"/>
      <c r="B9" s="613"/>
      <c r="C9" s="613"/>
      <c r="D9" s="614"/>
      <c r="E9" s="615"/>
      <c r="F9" s="731"/>
    </row>
    <row r="10" spans="1:6" s="364" customFormat="1" ht="15.75" customHeight="1" x14ac:dyDescent="0.3">
      <c r="A10" s="616" t="s">
        <v>1550</v>
      </c>
      <c r="B10" s="300"/>
      <c r="C10" s="300"/>
      <c r="D10" s="358"/>
      <c r="E10" s="386"/>
      <c r="F10" s="649"/>
    </row>
    <row r="11" spans="1:6" x14ac:dyDescent="0.3">
      <c r="A11" s="616" t="s">
        <v>193</v>
      </c>
      <c r="B11" s="387" t="s">
        <v>7</v>
      </c>
      <c r="C11" s="388" t="s">
        <v>1135</v>
      </c>
      <c r="D11" s="326"/>
      <c r="E11" s="350"/>
      <c r="F11" s="608"/>
    </row>
    <row r="12" spans="1:6" x14ac:dyDescent="0.3">
      <c r="A12" s="616"/>
      <c r="B12" s="302" t="s">
        <v>7</v>
      </c>
      <c r="C12" s="33" t="s">
        <v>670</v>
      </c>
      <c r="D12" s="332">
        <v>19896.364799999999</v>
      </c>
      <c r="E12" s="326">
        <f>D12*4.5</f>
        <v>89533.641600000003</v>
      </c>
      <c r="F12" s="608">
        <f>ROUND(D12+E12,0)</f>
        <v>109430</v>
      </c>
    </row>
    <row r="13" spans="1:6" x14ac:dyDescent="0.3">
      <c r="A13" s="301"/>
      <c r="B13" s="302" t="s">
        <v>7</v>
      </c>
      <c r="C13" s="33" t="s">
        <v>671</v>
      </c>
      <c r="D13" s="332">
        <v>39792.729599999999</v>
      </c>
      <c r="E13" s="326">
        <f t="shared" ref="E13:E40" si="0">D13*4.5</f>
        <v>179067.28320000001</v>
      </c>
      <c r="F13" s="608">
        <f t="shared" ref="F13:F19" si="1">ROUND(D13+E13,0)</f>
        <v>218860</v>
      </c>
    </row>
    <row r="14" spans="1:6" x14ac:dyDescent="0.3">
      <c r="A14" s="301"/>
      <c r="B14" s="302" t="s">
        <v>7</v>
      </c>
      <c r="C14" s="33" t="s">
        <v>672</v>
      </c>
      <c r="D14" s="332">
        <v>53056.972800000003</v>
      </c>
      <c r="E14" s="326">
        <f t="shared" si="0"/>
        <v>238756.37760000001</v>
      </c>
      <c r="F14" s="608">
        <f t="shared" si="1"/>
        <v>291813</v>
      </c>
    </row>
    <row r="15" spans="1:6" x14ac:dyDescent="0.3">
      <c r="A15" s="301"/>
      <c r="B15" s="302" t="s">
        <v>7</v>
      </c>
      <c r="C15" s="33" t="s">
        <v>673</v>
      </c>
      <c r="D15" s="332">
        <v>79585.459199999998</v>
      </c>
      <c r="E15" s="326">
        <f t="shared" si="0"/>
        <v>358134.56640000001</v>
      </c>
      <c r="F15" s="608">
        <f t="shared" si="1"/>
        <v>437720</v>
      </c>
    </row>
    <row r="16" spans="1:6" x14ac:dyDescent="0.3">
      <c r="A16" s="303" t="s">
        <v>1285</v>
      </c>
      <c r="B16" s="302" t="s">
        <v>7</v>
      </c>
      <c r="C16" s="33" t="s">
        <v>674</v>
      </c>
      <c r="D16" s="332">
        <v>106113.94560000001</v>
      </c>
      <c r="E16" s="326">
        <f t="shared" si="0"/>
        <v>477512.75520000001</v>
      </c>
      <c r="F16" s="608">
        <f t="shared" si="1"/>
        <v>583627</v>
      </c>
    </row>
    <row r="17" spans="1:6" x14ac:dyDescent="0.3">
      <c r="A17" s="301"/>
      <c r="B17" s="302" t="s">
        <v>7</v>
      </c>
      <c r="C17" s="33" t="s">
        <v>675</v>
      </c>
      <c r="D17" s="332">
        <v>119378.18879999999</v>
      </c>
      <c r="E17" s="326">
        <f t="shared" si="0"/>
        <v>537201.84959999996</v>
      </c>
      <c r="F17" s="608">
        <f t="shared" si="1"/>
        <v>656580</v>
      </c>
    </row>
    <row r="18" spans="1:6" x14ac:dyDescent="0.3">
      <c r="A18" s="661"/>
      <c r="B18" s="302" t="s">
        <v>7</v>
      </c>
      <c r="C18" s="33" t="s">
        <v>676</v>
      </c>
      <c r="D18" s="332">
        <v>145906.6752</v>
      </c>
      <c r="E18" s="326">
        <f t="shared" si="0"/>
        <v>656580.03839999996</v>
      </c>
      <c r="F18" s="608">
        <f t="shared" si="1"/>
        <v>802487</v>
      </c>
    </row>
    <row r="19" spans="1:6" x14ac:dyDescent="0.3">
      <c r="A19" s="661"/>
      <c r="B19" s="302" t="s">
        <v>7</v>
      </c>
      <c r="C19" s="33" t="s">
        <v>677</v>
      </c>
      <c r="D19" s="332">
        <v>159170.9184</v>
      </c>
      <c r="E19" s="326">
        <f t="shared" si="0"/>
        <v>716269.13280000002</v>
      </c>
      <c r="F19" s="608">
        <f t="shared" si="1"/>
        <v>875440</v>
      </c>
    </row>
    <row r="20" spans="1:6" x14ac:dyDescent="0.3">
      <c r="A20" s="732"/>
      <c r="B20" s="300"/>
      <c r="C20" s="300"/>
      <c r="D20" s="350"/>
      <c r="E20" s="350"/>
      <c r="F20" s="608"/>
    </row>
    <row r="21" spans="1:6" x14ac:dyDescent="0.3">
      <c r="A21" s="303" t="s">
        <v>194</v>
      </c>
      <c r="B21" s="302" t="s">
        <v>7</v>
      </c>
      <c r="C21" s="33" t="s">
        <v>670</v>
      </c>
      <c r="D21" s="332">
        <v>8927.8559999999998</v>
      </c>
      <c r="E21" s="326">
        <f t="shared" si="0"/>
        <v>40175.351999999999</v>
      </c>
      <c r="F21" s="608">
        <f t="shared" ref="F21" si="2">D21+E21</f>
        <v>49103.207999999999</v>
      </c>
    </row>
    <row r="22" spans="1:6" x14ac:dyDescent="0.3">
      <c r="A22" s="293"/>
      <c r="B22" s="302" t="s">
        <v>7</v>
      </c>
      <c r="C22" s="33" t="s">
        <v>671</v>
      </c>
      <c r="D22" s="332">
        <v>15917.091839999999</v>
      </c>
      <c r="E22" s="326">
        <f t="shared" si="0"/>
        <v>71626.913279999993</v>
      </c>
      <c r="F22" s="608">
        <f t="shared" ref="F22:F40" si="3">ROUND(D22+E22,0)</f>
        <v>87544</v>
      </c>
    </row>
    <row r="23" spans="1:6" x14ac:dyDescent="0.3">
      <c r="A23" s="301"/>
      <c r="B23" s="302" t="s">
        <v>7</v>
      </c>
      <c r="C23" s="33" t="s">
        <v>672</v>
      </c>
      <c r="D23" s="332">
        <v>15917.091839999999</v>
      </c>
      <c r="E23" s="326">
        <f t="shared" si="0"/>
        <v>71626.913279999993</v>
      </c>
      <c r="F23" s="608">
        <f t="shared" si="3"/>
        <v>87544</v>
      </c>
    </row>
    <row r="24" spans="1:6" x14ac:dyDescent="0.3">
      <c r="A24" s="301"/>
      <c r="B24" s="302" t="s">
        <v>7</v>
      </c>
      <c r="C24" s="33" t="s">
        <v>673</v>
      </c>
      <c r="D24" s="332">
        <v>20406.527999999998</v>
      </c>
      <c r="E24" s="326">
        <f t="shared" si="0"/>
        <v>91829.375999999989</v>
      </c>
      <c r="F24" s="608">
        <f t="shared" si="3"/>
        <v>112236</v>
      </c>
    </row>
    <row r="25" spans="1:6" x14ac:dyDescent="0.3">
      <c r="A25" s="301"/>
      <c r="B25" s="302" t="s">
        <v>7</v>
      </c>
      <c r="C25" s="33" t="s">
        <v>674</v>
      </c>
      <c r="D25" s="332">
        <v>25508.16</v>
      </c>
      <c r="E25" s="326">
        <f t="shared" si="0"/>
        <v>114786.72</v>
      </c>
      <c r="F25" s="608">
        <f t="shared" si="3"/>
        <v>140295</v>
      </c>
    </row>
    <row r="26" spans="1:6" x14ac:dyDescent="0.3">
      <c r="A26" s="301"/>
      <c r="B26" s="302" t="s">
        <v>7</v>
      </c>
      <c r="C26" s="33" t="s">
        <v>675</v>
      </c>
      <c r="D26" s="332">
        <v>31885.200000000001</v>
      </c>
      <c r="E26" s="326">
        <f t="shared" si="0"/>
        <v>143483.4</v>
      </c>
      <c r="F26" s="608">
        <f t="shared" si="3"/>
        <v>175369</v>
      </c>
    </row>
    <row r="27" spans="1:6" x14ac:dyDescent="0.3">
      <c r="A27" s="301"/>
      <c r="B27" s="302" t="s">
        <v>7</v>
      </c>
      <c r="C27" s="33" t="s">
        <v>676</v>
      </c>
      <c r="D27" s="332">
        <v>34436.016000000003</v>
      </c>
      <c r="E27" s="326">
        <f t="shared" si="0"/>
        <v>154962.07200000001</v>
      </c>
      <c r="F27" s="608">
        <f t="shared" si="3"/>
        <v>189398</v>
      </c>
    </row>
    <row r="28" spans="1:6" x14ac:dyDescent="0.3">
      <c r="A28" s="301"/>
      <c r="B28" s="302" t="s">
        <v>7</v>
      </c>
      <c r="C28" s="33" t="s">
        <v>677</v>
      </c>
      <c r="D28" s="332">
        <v>36986.831999999995</v>
      </c>
      <c r="E28" s="326">
        <f t="shared" si="0"/>
        <v>166440.74399999998</v>
      </c>
      <c r="F28" s="608">
        <f t="shared" si="3"/>
        <v>203428</v>
      </c>
    </row>
    <row r="29" spans="1:6" x14ac:dyDescent="0.3">
      <c r="A29" s="301"/>
      <c r="B29" s="302"/>
      <c r="C29" s="33"/>
      <c r="D29" s="332"/>
      <c r="E29" s="326"/>
      <c r="F29" s="608"/>
    </row>
    <row r="30" spans="1:6" x14ac:dyDescent="0.3">
      <c r="A30" s="303" t="s">
        <v>195</v>
      </c>
      <c r="B30" s="302" t="s">
        <v>7</v>
      </c>
      <c r="C30" s="33" t="s">
        <v>698</v>
      </c>
      <c r="D30" s="332">
        <v>2652.8486400000006</v>
      </c>
      <c r="E30" s="326">
        <f t="shared" si="0"/>
        <v>11937.818880000003</v>
      </c>
      <c r="F30" s="608">
        <f t="shared" si="3"/>
        <v>14591</v>
      </c>
    </row>
    <row r="31" spans="1:6" x14ac:dyDescent="0.3">
      <c r="A31" s="293"/>
      <c r="B31" s="302" t="s">
        <v>7</v>
      </c>
      <c r="C31" s="33" t="s">
        <v>699</v>
      </c>
      <c r="D31" s="332">
        <v>2652.8486400000006</v>
      </c>
      <c r="E31" s="326">
        <f t="shared" si="0"/>
        <v>11937.818880000003</v>
      </c>
      <c r="F31" s="608">
        <f t="shared" si="3"/>
        <v>14591</v>
      </c>
    </row>
    <row r="32" spans="1:6" x14ac:dyDescent="0.3">
      <c r="A32" s="303"/>
      <c r="B32" s="302"/>
      <c r="C32" s="33"/>
      <c r="D32" s="332"/>
      <c r="E32" s="326"/>
      <c r="F32" s="608"/>
    </row>
    <row r="33" spans="1:6" x14ac:dyDescent="0.3">
      <c r="A33" s="303" t="s">
        <v>1529</v>
      </c>
      <c r="B33" s="302" t="s">
        <v>7</v>
      </c>
      <c r="C33" s="33" t="s">
        <v>670</v>
      </c>
      <c r="D33" s="332">
        <v>6632.1216000000004</v>
      </c>
      <c r="E33" s="326">
        <f t="shared" si="0"/>
        <v>29844.547200000001</v>
      </c>
      <c r="F33" s="608">
        <f t="shared" si="3"/>
        <v>36477</v>
      </c>
    </row>
    <row r="34" spans="1:6" x14ac:dyDescent="0.3">
      <c r="A34" s="303"/>
      <c r="B34" s="302" t="s">
        <v>7</v>
      </c>
      <c r="C34" s="33" t="s">
        <v>671</v>
      </c>
      <c r="D34" s="332">
        <v>6632.1216000000004</v>
      </c>
      <c r="E34" s="326">
        <f t="shared" si="0"/>
        <v>29844.547200000001</v>
      </c>
      <c r="F34" s="608">
        <f t="shared" si="3"/>
        <v>36477</v>
      </c>
    </row>
    <row r="35" spans="1:6" x14ac:dyDescent="0.3">
      <c r="A35" s="301"/>
      <c r="B35" s="302" t="s">
        <v>7</v>
      </c>
      <c r="C35" s="33" t="s">
        <v>672</v>
      </c>
      <c r="D35" s="332">
        <v>6632.1216000000004</v>
      </c>
      <c r="E35" s="326">
        <f t="shared" si="0"/>
        <v>29844.547200000001</v>
      </c>
      <c r="F35" s="608">
        <f t="shared" si="3"/>
        <v>36477</v>
      </c>
    </row>
    <row r="36" spans="1:6" x14ac:dyDescent="0.3">
      <c r="A36" s="301"/>
      <c r="B36" s="302" t="s">
        <v>7</v>
      </c>
      <c r="C36" s="33" t="s">
        <v>673</v>
      </c>
      <c r="D36" s="332">
        <v>7652.4480000000003</v>
      </c>
      <c r="E36" s="326">
        <f t="shared" si="0"/>
        <v>34436.016000000003</v>
      </c>
      <c r="F36" s="608">
        <f t="shared" si="3"/>
        <v>42088</v>
      </c>
    </row>
    <row r="37" spans="1:6" x14ac:dyDescent="0.3">
      <c r="A37" s="301"/>
      <c r="B37" s="302" t="s">
        <v>7</v>
      </c>
      <c r="C37" s="33" t="s">
        <v>674</v>
      </c>
      <c r="D37" s="332">
        <v>10203.263999999999</v>
      </c>
      <c r="E37" s="326">
        <f t="shared" si="0"/>
        <v>45914.687999999995</v>
      </c>
      <c r="F37" s="608">
        <f t="shared" si="3"/>
        <v>56118</v>
      </c>
    </row>
    <row r="38" spans="1:6" x14ac:dyDescent="0.3">
      <c r="A38" s="301"/>
      <c r="B38" s="302" t="s">
        <v>7</v>
      </c>
      <c r="C38" s="33" t="s">
        <v>675</v>
      </c>
      <c r="D38" s="332">
        <v>10203.263999999999</v>
      </c>
      <c r="E38" s="326">
        <f t="shared" si="0"/>
        <v>45914.687999999995</v>
      </c>
      <c r="F38" s="608">
        <f t="shared" si="3"/>
        <v>56118</v>
      </c>
    </row>
    <row r="39" spans="1:6" x14ac:dyDescent="0.3">
      <c r="A39" s="301"/>
      <c r="B39" s="302" t="s">
        <v>7</v>
      </c>
      <c r="C39" s="33" t="s">
        <v>676</v>
      </c>
      <c r="D39" s="332">
        <v>12754.08</v>
      </c>
      <c r="E39" s="326">
        <f t="shared" si="0"/>
        <v>57393.36</v>
      </c>
      <c r="F39" s="608">
        <f t="shared" si="3"/>
        <v>70147</v>
      </c>
    </row>
    <row r="40" spans="1:6" x14ac:dyDescent="0.3">
      <c r="A40" s="301"/>
      <c r="B40" s="302" t="s">
        <v>7</v>
      </c>
      <c r="C40" s="33" t="s">
        <v>677</v>
      </c>
      <c r="D40" s="332">
        <v>12754.08</v>
      </c>
      <c r="E40" s="326">
        <f t="shared" si="0"/>
        <v>57393.36</v>
      </c>
      <c r="F40" s="608">
        <f t="shared" si="3"/>
        <v>70147</v>
      </c>
    </row>
    <row r="41" spans="1:6" x14ac:dyDescent="0.3">
      <c r="A41" s="301"/>
      <c r="B41" s="302"/>
      <c r="C41" s="33"/>
      <c r="D41" s="332"/>
      <c r="E41" s="326"/>
      <c r="F41" s="608"/>
    </row>
    <row r="42" spans="1:6" x14ac:dyDescent="0.3">
      <c r="A42" s="617" t="s">
        <v>1340</v>
      </c>
      <c r="B42" s="302" t="s">
        <v>7</v>
      </c>
      <c r="C42" s="33" t="s">
        <v>692</v>
      </c>
      <c r="D42" s="332"/>
      <c r="E42" s="326"/>
      <c r="F42" s="608"/>
    </row>
    <row r="43" spans="1:6" x14ac:dyDescent="0.3">
      <c r="A43" s="301"/>
      <c r="B43" s="302" t="s">
        <v>7</v>
      </c>
      <c r="C43" s="33" t="s">
        <v>670</v>
      </c>
      <c r="D43" s="332">
        <v>3979.2729599999998</v>
      </c>
      <c r="E43" s="326">
        <f t="shared" ref="E43:E50" si="4">D43*4.5</f>
        <v>17906.728319999998</v>
      </c>
      <c r="F43" s="608">
        <f t="shared" ref="F43:F50" si="5">ROUND(D43+E43,0)</f>
        <v>21886</v>
      </c>
    </row>
    <row r="44" spans="1:6" x14ac:dyDescent="0.3">
      <c r="A44" s="301"/>
      <c r="B44" s="302" t="s">
        <v>7</v>
      </c>
      <c r="C44" s="33" t="s">
        <v>671</v>
      </c>
      <c r="D44" s="332">
        <v>3979.2729599999998</v>
      </c>
      <c r="E44" s="326">
        <f t="shared" si="4"/>
        <v>17906.728319999998</v>
      </c>
      <c r="F44" s="608">
        <f t="shared" si="5"/>
        <v>21886</v>
      </c>
    </row>
    <row r="45" spans="1:6" x14ac:dyDescent="0.3">
      <c r="A45" s="301"/>
      <c r="B45" s="302" t="s">
        <v>7</v>
      </c>
      <c r="C45" s="33" t="s">
        <v>672</v>
      </c>
      <c r="D45" s="332">
        <v>3979.2729599999998</v>
      </c>
      <c r="E45" s="326">
        <f t="shared" si="4"/>
        <v>17906.728319999998</v>
      </c>
      <c r="F45" s="608">
        <f t="shared" si="5"/>
        <v>21886</v>
      </c>
    </row>
    <row r="46" spans="1:6" x14ac:dyDescent="0.3">
      <c r="A46" s="301"/>
      <c r="B46" s="302" t="s">
        <v>7</v>
      </c>
      <c r="C46" s="33" t="s">
        <v>673</v>
      </c>
      <c r="D46" s="332">
        <v>5101.6319999999996</v>
      </c>
      <c r="E46" s="326">
        <f t="shared" si="4"/>
        <v>22957.343999999997</v>
      </c>
      <c r="F46" s="608">
        <f t="shared" si="5"/>
        <v>28059</v>
      </c>
    </row>
    <row r="47" spans="1:6" x14ac:dyDescent="0.3">
      <c r="A47" s="301"/>
      <c r="B47" s="302" t="s">
        <v>7</v>
      </c>
      <c r="C47" s="33" t="s">
        <v>674</v>
      </c>
      <c r="D47" s="332">
        <v>6377.04</v>
      </c>
      <c r="E47" s="326">
        <f t="shared" si="4"/>
        <v>28696.68</v>
      </c>
      <c r="F47" s="608">
        <f t="shared" si="5"/>
        <v>35074</v>
      </c>
    </row>
    <row r="48" spans="1:6" x14ac:dyDescent="0.3">
      <c r="A48" s="301"/>
      <c r="B48" s="302" t="s">
        <v>7</v>
      </c>
      <c r="C48" s="33" t="s">
        <v>675</v>
      </c>
      <c r="D48" s="332">
        <v>6377.04</v>
      </c>
      <c r="E48" s="326">
        <f t="shared" si="4"/>
        <v>28696.68</v>
      </c>
      <c r="F48" s="608">
        <f t="shared" si="5"/>
        <v>35074</v>
      </c>
    </row>
    <row r="49" spans="1:6" x14ac:dyDescent="0.3">
      <c r="A49" s="301"/>
      <c r="B49" s="302" t="s">
        <v>7</v>
      </c>
      <c r="C49" s="33" t="s">
        <v>676</v>
      </c>
      <c r="D49" s="332">
        <v>7652.4480000000003</v>
      </c>
      <c r="E49" s="326">
        <f t="shared" si="4"/>
        <v>34436.016000000003</v>
      </c>
      <c r="F49" s="608">
        <f t="shared" si="5"/>
        <v>42088</v>
      </c>
    </row>
    <row r="50" spans="1:6" x14ac:dyDescent="0.3">
      <c r="A50" s="301"/>
      <c r="B50" s="302" t="s">
        <v>7</v>
      </c>
      <c r="C50" s="33" t="s">
        <v>677</v>
      </c>
      <c r="D50" s="332">
        <v>7652.4480000000003</v>
      </c>
      <c r="E50" s="326">
        <f t="shared" si="4"/>
        <v>34436.016000000003</v>
      </c>
      <c r="F50" s="608">
        <f t="shared" si="5"/>
        <v>42088</v>
      </c>
    </row>
    <row r="51" spans="1:6" x14ac:dyDescent="0.3">
      <c r="A51" s="303" t="s">
        <v>694</v>
      </c>
      <c r="B51" s="302" t="s">
        <v>7</v>
      </c>
      <c r="C51" s="33" t="s">
        <v>692</v>
      </c>
      <c r="D51" s="332"/>
      <c r="E51" s="326"/>
      <c r="F51" s="608"/>
    </row>
    <row r="52" spans="1:6" x14ac:dyDescent="0.3">
      <c r="A52" s="293"/>
      <c r="B52" s="302" t="s">
        <v>7</v>
      </c>
      <c r="C52" s="33" t="s">
        <v>693</v>
      </c>
      <c r="D52" s="332">
        <v>76524.479999999996</v>
      </c>
      <c r="E52" s="326">
        <f t="shared" ref="E52:E57" si="6">D52*4.5</f>
        <v>344360.16</v>
      </c>
      <c r="F52" s="608">
        <f t="shared" ref="F52:F57" si="7">ROUND(D52+E52,0)</f>
        <v>420885</v>
      </c>
    </row>
    <row r="53" spans="1:6" x14ac:dyDescent="0.3">
      <c r="A53" s="301"/>
      <c r="B53" s="302" t="s">
        <v>7</v>
      </c>
      <c r="C53" s="33" t="s">
        <v>673</v>
      </c>
      <c r="D53" s="332">
        <v>102032.64</v>
      </c>
      <c r="E53" s="326">
        <f t="shared" si="6"/>
        <v>459146.88</v>
      </c>
      <c r="F53" s="608">
        <f t="shared" si="7"/>
        <v>561180</v>
      </c>
    </row>
    <row r="54" spans="1:6" x14ac:dyDescent="0.3">
      <c r="A54" s="301"/>
      <c r="B54" s="302" t="s">
        <v>7</v>
      </c>
      <c r="C54" s="33" t="s">
        <v>674</v>
      </c>
      <c r="D54" s="332">
        <v>153048.95999999999</v>
      </c>
      <c r="E54" s="326">
        <f t="shared" si="6"/>
        <v>688720.32</v>
      </c>
      <c r="F54" s="608">
        <f t="shared" si="7"/>
        <v>841769</v>
      </c>
    </row>
    <row r="55" spans="1:6" x14ac:dyDescent="0.3">
      <c r="A55" s="301"/>
      <c r="B55" s="302" t="s">
        <v>7</v>
      </c>
      <c r="C55" s="33" t="s">
        <v>675</v>
      </c>
      <c r="D55" s="332">
        <v>204065.28</v>
      </c>
      <c r="E55" s="326">
        <f t="shared" si="6"/>
        <v>918293.76</v>
      </c>
      <c r="F55" s="608">
        <f t="shared" si="7"/>
        <v>1122359</v>
      </c>
    </row>
    <row r="56" spans="1:6" x14ac:dyDescent="0.3">
      <c r="A56" s="301"/>
      <c r="B56" s="302" t="s">
        <v>7</v>
      </c>
      <c r="C56" s="33" t="s">
        <v>676</v>
      </c>
      <c r="D56" s="332">
        <v>255081.60000000001</v>
      </c>
      <c r="E56" s="326">
        <f t="shared" si="6"/>
        <v>1147867.2</v>
      </c>
      <c r="F56" s="608">
        <f t="shared" si="7"/>
        <v>1402949</v>
      </c>
    </row>
    <row r="57" spans="1:6" x14ac:dyDescent="0.3">
      <c r="A57" s="301"/>
      <c r="B57" s="302" t="s">
        <v>7</v>
      </c>
      <c r="C57" s="33" t="s">
        <v>677</v>
      </c>
      <c r="D57" s="332">
        <v>357114.24</v>
      </c>
      <c r="E57" s="326">
        <f t="shared" si="6"/>
        <v>1607014.08</v>
      </c>
      <c r="F57" s="608">
        <f t="shared" si="7"/>
        <v>1964128</v>
      </c>
    </row>
    <row r="58" spans="1:6" x14ac:dyDescent="0.3">
      <c r="A58" s="301"/>
      <c r="B58" s="302"/>
      <c r="C58" s="33"/>
      <c r="D58" s="332"/>
      <c r="E58" s="326"/>
      <c r="F58" s="608"/>
    </row>
    <row r="59" spans="1:6" x14ac:dyDescent="0.3">
      <c r="A59" s="303" t="s">
        <v>695</v>
      </c>
      <c r="B59" s="302" t="s">
        <v>7</v>
      </c>
      <c r="C59" s="33" t="s">
        <v>692</v>
      </c>
      <c r="D59" s="332"/>
      <c r="E59" s="326"/>
      <c r="F59" s="608"/>
    </row>
    <row r="60" spans="1:6" x14ac:dyDescent="0.3">
      <c r="A60" s="293"/>
      <c r="B60" s="302" t="s">
        <v>7</v>
      </c>
      <c r="C60" s="33" t="s">
        <v>693</v>
      </c>
      <c r="D60" s="332">
        <v>34436.016000000003</v>
      </c>
      <c r="E60" s="326">
        <f t="shared" ref="E60:E65" si="8">D60*4.5</f>
        <v>154962.07200000001</v>
      </c>
      <c r="F60" s="608">
        <f t="shared" ref="F60:F65" si="9">ROUND(D60+E60,0)</f>
        <v>189398</v>
      </c>
    </row>
    <row r="61" spans="1:6" x14ac:dyDescent="0.3">
      <c r="A61" s="301"/>
      <c r="B61" s="302" t="s">
        <v>7</v>
      </c>
      <c r="C61" s="33" t="s">
        <v>673</v>
      </c>
      <c r="D61" s="332">
        <v>34436.016000000003</v>
      </c>
      <c r="E61" s="326">
        <f t="shared" si="8"/>
        <v>154962.07200000001</v>
      </c>
      <c r="F61" s="608">
        <f t="shared" si="9"/>
        <v>189398</v>
      </c>
    </row>
    <row r="62" spans="1:6" x14ac:dyDescent="0.3">
      <c r="A62" s="301"/>
      <c r="B62" s="302" t="s">
        <v>7</v>
      </c>
      <c r="C62" s="33" t="s">
        <v>674</v>
      </c>
      <c r="D62" s="332">
        <v>34436.016000000003</v>
      </c>
      <c r="E62" s="326">
        <f t="shared" si="8"/>
        <v>154962.07200000001</v>
      </c>
      <c r="F62" s="608">
        <f t="shared" si="9"/>
        <v>189398</v>
      </c>
    </row>
    <row r="63" spans="1:6" x14ac:dyDescent="0.3">
      <c r="A63" s="301"/>
      <c r="B63" s="302" t="s">
        <v>7</v>
      </c>
      <c r="C63" s="33" t="s">
        <v>675</v>
      </c>
      <c r="D63" s="332">
        <v>38262.239999999998</v>
      </c>
      <c r="E63" s="326">
        <f t="shared" si="8"/>
        <v>172180.08</v>
      </c>
      <c r="F63" s="608">
        <f t="shared" si="9"/>
        <v>210442</v>
      </c>
    </row>
    <row r="64" spans="1:6" x14ac:dyDescent="0.3">
      <c r="A64" s="301"/>
      <c r="B64" s="302" t="s">
        <v>7</v>
      </c>
      <c r="C64" s="33" t="s">
        <v>676</v>
      </c>
      <c r="D64" s="332">
        <v>38262.239999999998</v>
      </c>
      <c r="E64" s="326">
        <f t="shared" si="8"/>
        <v>172180.08</v>
      </c>
      <c r="F64" s="608">
        <f t="shared" si="9"/>
        <v>210442</v>
      </c>
    </row>
    <row r="65" spans="1:6" x14ac:dyDescent="0.3">
      <c r="A65" s="301"/>
      <c r="B65" s="302" t="s">
        <v>7</v>
      </c>
      <c r="C65" s="33" t="s">
        <v>677</v>
      </c>
      <c r="D65" s="332">
        <v>38262.239999999998</v>
      </c>
      <c r="E65" s="326">
        <f t="shared" si="8"/>
        <v>172180.08</v>
      </c>
      <c r="F65" s="608">
        <f t="shared" si="9"/>
        <v>210442</v>
      </c>
    </row>
    <row r="66" spans="1:6" x14ac:dyDescent="0.3">
      <c r="A66" s="301"/>
      <c r="B66" s="302"/>
      <c r="C66" s="33"/>
      <c r="D66" s="332"/>
      <c r="E66" s="326"/>
      <c r="F66" s="608"/>
    </row>
    <row r="67" spans="1:6" x14ac:dyDescent="0.3">
      <c r="A67" s="304" t="s">
        <v>696</v>
      </c>
      <c r="B67" s="302" t="s">
        <v>7</v>
      </c>
      <c r="C67" s="33" t="s">
        <v>693</v>
      </c>
      <c r="D67" s="332">
        <v>7652.4480000000003</v>
      </c>
      <c r="E67" s="326">
        <f t="shared" ref="E67:E72" si="10">D67*4.5</f>
        <v>34436.016000000003</v>
      </c>
      <c r="F67" s="608">
        <f t="shared" ref="F67:F72" si="11">ROUND(D67+E67,0)</f>
        <v>42088</v>
      </c>
    </row>
    <row r="68" spans="1:6" x14ac:dyDescent="0.3">
      <c r="A68" s="293"/>
      <c r="B68" s="302" t="s">
        <v>7</v>
      </c>
      <c r="C68" s="33" t="s">
        <v>673</v>
      </c>
      <c r="D68" s="332">
        <v>10203.263999999999</v>
      </c>
      <c r="E68" s="326">
        <f t="shared" si="10"/>
        <v>45914.687999999995</v>
      </c>
      <c r="F68" s="608">
        <f t="shared" si="11"/>
        <v>56118</v>
      </c>
    </row>
    <row r="69" spans="1:6" x14ac:dyDescent="0.3">
      <c r="A69" s="303"/>
      <c r="B69" s="302" t="s">
        <v>7</v>
      </c>
      <c r="C69" s="33" t="s">
        <v>674</v>
      </c>
      <c r="D69" s="332">
        <v>12754.08</v>
      </c>
      <c r="E69" s="326">
        <f t="shared" si="10"/>
        <v>57393.36</v>
      </c>
      <c r="F69" s="608">
        <f t="shared" si="11"/>
        <v>70147</v>
      </c>
    </row>
    <row r="70" spans="1:6" x14ac:dyDescent="0.3">
      <c r="A70" s="303"/>
      <c r="B70" s="302" t="s">
        <v>7</v>
      </c>
      <c r="C70" s="33" t="s">
        <v>675</v>
      </c>
      <c r="D70" s="332">
        <v>15304.896000000001</v>
      </c>
      <c r="E70" s="326">
        <f t="shared" si="10"/>
        <v>68872.032000000007</v>
      </c>
      <c r="F70" s="608">
        <f t="shared" si="11"/>
        <v>84177</v>
      </c>
    </row>
    <row r="71" spans="1:6" x14ac:dyDescent="0.3">
      <c r="A71" s="303"/>
      <c r="B71" s="302" t="s">
        <v>7</v>
      </c>
      <c r="C71" s="33" t="s">
        <v>676</v>
      </c>
      <c r="D71" s="332">
        <v>15304.896000000001</v>
      </c>
      <c r="E71" s="326">
        <f t="shared" si="10"/>
        <v>68872.032000000007</v>
      </c>
      <c r="F71" s="608">
        <f t="shared" si="11"/>
        <v>84177</v>
      </c>
    </row>
    <row r="72" spans="1:6" x14ac:dyDescent="0.3">
      <c r="A72" s="303"/>
      <c r="B72" s="302" t="s">
        <v>7</v>
      </c>
      <c r="C72" s="33" t="s">
        <v>677</v>
      </c>
      <c r="D72" s="332">
        <v>15304.896000000001</v>
      </c>
      <c r="E72" s="326">
        <f t="shared" si="10"/>
        <v>68872.032000000007</v>
      </c>
      <c r="F72" s="608">
        <f t="shared" si="11"/>
        <v>84177</v>
      </c>
    </row>
    <row r="73" spans="1:6" x14ac:dyDescent="0.3">
      <c r="A73" s="303"/>
      <c r="B73" s="302"/>
      <c r="C73" s="33"/>
      <c r="D73" s="332"/>
      <c r="E73" s="326"/>
      <c r="F73" s="608"/>
    </row>
    <row r="74" spans="1:6" x14ac:dyDescent="0.3">
      <c r="A74" s="303"/>
      <c r="B74" s="302"/>
      <c r="C74" s="33"/>
      <c r="D74" s="332"/>
      <c r="E74" s="326"/>
      <c r="F74" s="608"/>
    </row>
    <row r="75" spans="1:6" s="397" customFormat="1" x14ac:dyDescent="0.3">
      <c r="A75" s="303"/>
      <c r="B75" s="302"/>
      <c r="C75" s="33"/>
      <c r="D75" s="332"/>
      <c r="E75" s="326"/>
      <c r="F75" s="608"/>
    </row>
    <row r="76" spans="1:6" s="397" customFormat="1" ht="31.2" x14ac:dyDescent="0.3">
      <c r="A76" s="304" t="s">
        <v>697</v>
      </c>
      <c r="B76" s="302" t="s">
        <v>7</v>
      </c>
      <c r="C76" s="33" t="s">
        <v>693</v>
      </c>
      <c r="D76" s="332">
        <v>5101.6319999999996</v>
      </c>
      <c r="E76" s="326">
        <f t="shared" ref="E76:E81" si="12">D76*4.5</f>
        <v>22957.343999999997</v>
      </c>
      <c r="F76" s="608">
        <f t="shared" ref="F76:F81" si="13">ROUND(D76+E76,0)</f>
        <v>28059</v>
      </c>
    </row>
    <row r="77" spans="1:6" s="397" customFormat="1" x14ac:dyDescent="0.3">
      <c r="A77" s="293"/>
      <c r="B77" s="302" t="s">
        <v>7</v>
      </c>
      <c r="C77" s="33" t="s">
        <v>673</v>
      </c>
      <c r="D77" s="332">
        <v>5101.6319999999996</v>
      </c>
      <c r="E77" s="326">
        <f t="shared" si="12"/>
        <v>22957.343999999997</v>
      </c>
      <c r="F77" s="608">
        <f t="shared" si="13"/>
        <v>28059</v>
      </c>
    </row>
    <row r="78" spans="1:6" s="397" customFormat="1" x14ac:dyDescent="0.3">
      <c r="A78" s="301"/>
      <c r="B78" s="302" t="s">
        <v>7</v>
      </c>
      <c r="C78" s="33" t="s">
        <v>674</v>
      </c>
      <c r="D78" s="332">
        <v>5101.6319999999996</v>
      </c>
      <c r="E78" s="326">
        <f t="shared" si="12"/>
        <v>22957.343999999997</v>
      </c>
      <c r="F78" s="608">
        <f t="shared" si="13"/>
        <v>28059</v>
      </c>
    </row>
    <row r="79" spans="1:6" x14ac:dyDescent="0.3">
      <c r="A79" s="301"/>
      <c r="B79" s="302" t="s">
        <v>7</v>
      </c>
      <c r="C79" s="33" t="s">
        <v>675</v>
      </c>
      <c r="D79" s="332">
        <v>5101.6319999999996</v>
      </c>
      <c r="E79" s="326">
        <f t="shared" si="12"/>
        <v>22957.343999999997</v>
      </c>
      <c r="F79" s="608">
        <f t="shared" si="13"/>
        <v>28059</v>
      </c>
    </row>
    <row r="80" spans="1:6" s="175" customFormat="1" x14ac:dyDescent="0.3">
      <c r="A80" s="301"/>
      <c r="B80" s="302" t="s">
        <v>7</v>
      </c>
      <c r="C80" s="33" t="s">
        <v>676</v>
      </c>
      <c r="D80" s="332">
        <v>7652.4480000000003</v>
      </c>
      <c r="E80" s="326">
        <f t="shared" si="12"/>
        <v>34436.016000000003</v>
      </c>
      <c r="F80" s="608">
        <f t="shared" si="13"/>
        <v>42088</v>
      </c>
    </row>
    <row r="81" spans="1:6" x14ac:dyDescent="0.3">
      <c r="A81" s="301"/>
      <c r="B81" s="302" t="s">
        <v>7</v>
      </c>
      <c r="C81" s="33" t="s">
        <v>677</v>
      </c>
      <c r="D81" s="332">
        <v>7652.4480000000003</v>
      </c>
      <c r="E81" s="326">
        <f t="shared" si="12"/>
        <v>34436.016000000003</v>
      </c>
      <c r="F81" s="608">
        <f t="shared" si="13"/>
        <v>42088</v>
      </c>
    </row>
    <row r="82" spans="1:6" s="653" customFormat="1" x14ac:dyDescent="0.3">
      <c r="A82" s="676" t="s">
        <v>1544</v>
      </c>
      <c r="B82" s="33"/>
      <c r="C82" s="380"/>
      <c r="D82" s="332"/>
      <c r="E82" s="326"/>
      <c r="F82" s="638"/>
    </row>
    <row r="83" spans="1:6" s="653" customFormat="1" x14ac:dyDescent="0.3">
      <c r="A83" s="677" t="s">
        <v>196</v>
      </c>
      <c r="B83" s="33" t="s">
        <v>962</v>
      </c>
      <c r="C83" s="380"/>
      <c r="D83" s="332">
        <v>10987.214783999998</v>
      </c>
      <c r="E83" s="326">
        <f t="shared" ref="E83:E87" si="14">D83*4.5</f>
        <v>49442.46652799999</v>
      </c>
      <c r="F83" s="608">
        <f t="shared" ref="F83:F87" si="15">ROUND(D83+E83,0)</f>
        <v>60430</v>
      </c>
    </row>
    <row r="84" spans="1:6" s="653" customFormat="1" x14ac:dyDescent="0.3">
      <c r="A84" s="677" t="s">
        <v>197</v>
      </c>
      <c r="B84" s="33" t="s">
        <v>962</v>
      </c>
      <c r="C84" s="380"/>
      <c r="D84" s="332">
        <v>31392.042239999995</v>
      </c>
      <c r="E84" s="326">
        <f t="shared" si="14"/>
        <v>141264.19007999997</v>
      </c>
      <c r="F84" s="608">
        <f t="shared" si="15"/>
        <v>172656</v>
      </c>
    </row>
    <row r="85" spans="1:6" s="653" customFormat="1" x14ac:dyDescent="0.3">
      <c r="A85" s="677" t="s">
        <v>680</v>
      </c>
      <c r="B85" s="33" t="s">
        <v>962</v>
      </c>
      <c r="C85" s="380"/>
      <c r="D85" s="332">
        <v>4394.8859136000001</v>
      </c>
      <c r="E85" s="326">
        <f t="shared" si="14"/>
        <v>19776.986611200002</v>
      </c>
      <c r="F85" s="608">
        <f t="shared" si="15"/>
        <v>24172</v>
      </c>
    </row>
    <row r="86" spans="1:6" s="653" customFormat="1" x14ac:dyDescent="0.3">
      <c r="A86" s="677" t="s">
        <v>198</v>
      </c>
      <c r="B86" s="33" t="s">
        <v>962</v>
      </c>
      <c r="C86" s="380"/>
      <c r="D86" s="332">
        <v>15696.021119999998</v>
      </c>
      <c r="E86" s="326">
        <f t="shared" si="14"/>
        <v>70632.095039999986</v>
      </c>
      <c r="F86" s="608">
        <f t="shared" si="15"/>
        <v>86328</v>
      </c>
    </row>
    <row r="87" spans="1:6" s="653" customFormat="1" x14ac:dyDescent="0.3">
      <c r="A87" s="677" t="s">
        <v>199</v>
      </c>
      <c r="B87" s="33" t="s">
        <v>962</v>
      </c>
      <c r="C87" s="380"/>
      <c r="D87" s="332">
        <v>43948.859135999992</v>
      </c>
      <c r="E87" s="326">
        <f t="shared" si="14"/>
        <v>197769.86611199996</v>
      </c>
      <c r="F87" s="608">
        <f t="shared" si="15"/>
        <v>241719</v>
      </c>
    </row>
    <row r="88" spans="1:6" s="406" customFormat="1" x14ac:dyDescent="0.3">
      <c r="A88" s="301"/>
      <c r="B88" s="302"/>
      <c r="C88" s="33"/>
      <c r="D88" s="332"/>
      <c r="E88" s="326"/>
      <c r="F88" s="608"/>
    </row>
    <row r="89" spans="1:6" x14ac:dyDescent="0.3">
      <c r="A89" s="644" t="s">
        <v>850</v>
      </c>
      <c r="B89" s="302"/>
      <c r="C89" s="302"/>
      <c r="D89" s="302"/>
      <c r="E89" s="302"/>
      <c r="F89" s="733"/>
    </row>
    <row r="90" spans="1:6" x14ac:dyDescent="0.3">
      <c r="A90" s="301" t="s">
        <v>200</v>
      </c>
      <c r="B90" s="302" t="s">
        <v>7</v>
      </c>
      <c r="C90" s="33"/>
      <c r="D90" s="332">
        <v>33160.608</v>
      </c>
      <c r="E90" s="326">
        <f t="shared" ref="E90:E91" si="16">D90*4.5</f>
        <v>149222.736</v>
      </c>
      <c r="F90" s="608">
        <f t="shared" ref="F90:F91" si="17">ROUND(D90+E90,0)</f>
        <v>182383</v>
      </c>
    </row>
    <row r="91" spans="1:6" x14ac:dyDescent="0.3">
      <c r="A91" s="301" t="s">
        <v>201</v>
      </c>
      <c r="B91" s="302" t="s">
        <v>7</v>
      </c>
      <c r="C91" s="33"/>
      <c r="D91" s="332">
        <v>16580.304</v>
      </c>
      <c r="E91" s="326">
        <f t="shared" si="16"/>
        <v>74611.368000000002</v>
      </c>
      <c r="F91" s="608">
        <f t="shared" si="17"/>
        <v>91192</v>
      </c>
    </row>
    <row r="92" spans="1:6" x14ac:dyDescent="0.3">
      <c r="A92" s="301"/>
      <c r="B92" s="302"/>
      <c r="C92" s="305"/>
      <c r="D92" s="332"/>
      <c r="E92" s="326"/>
      <c r="F92" s="608"/>
    </row>
    <row r="93" spans="1:6" x14ac:dyDescent="0.3">
      <c r="A93" s="303" t="s">
        <v>851</v>
      </c>
      <c r="B93" s="300"/>
      <c r="C93" s="300"/>
      <c r="D93" s="350"/>
      <c r="E93" s="326"/>
      <c r="F93" s="608"/>
    </row>
    <row r="94" spans="1:6" x14ac:dyDescent="0.3">
      <c r="A94" s="301" t="s">
        <v>105</v>
      </c>
      <c r="B94" s="302" t="s">
        <v>7</v>
      </c>
      <c r="C94" s="306" t="s">
        <v>852</v>
      </c>
      <c r="D94" s="332">
        <v>27166.190399999999</v>
      </c>
      <c r="E94" s="326">
        <f t="shared" ref="E94:E102" si="18">D94*4.5</f>
        <v>122247.85679999999</v>
      </c>
      <c r="F94" s="608">
        <f t="shared" ref="F94:F102" si="19">ROUND(D94+E94,0)</f>
        <v>149414</v>
      </c>
    </row>
    <row r="95" spans="1:6" x14ac:dyDescent="0.3">
      <c r="A95" s="301" t="s">
        <v>106</v>
      </c>
      <c r="B95" s="302" t="s">
        <v>7</v>
      </c>
      <c r="C95" s="306" t="s">
        <v>852</v>
      </c>
      <c r="D95" s="332">
        <v>27166.190399999999</v>
      </c>
      <c r="E95" s="326">
        <f t="shared" si="18"/>
        <v>122247.85679999999</v>
      </c>
      <c r="F95" s="608">
        <f t="shared" si="19"/>
        <v>149414</v>
      </c>
    </row>
    <row r="96" spans="1:6" s="363" customFormat="1" x14ac:dyDescent="0.3">
      <c r="A96" s="301" t="s">
        <v>107</v>
      </c>
      <c r="B96" s="302" t="s">
        <v>7</v>
      </c>
      <c r="C96" s="306" t="s">
        <v>852</v>
      </c>
      <c r="D96" s="332">
        <v>30184.656000000003</v>
      </c>
      <c r="E96" s="326">
        <f t="shared" si="18"/>
        <v>135830.95200000002</v>
      </c>
      <c r="F96" s="608">
        <f t="shared" si="19"/>
        <v>166016</v>
      </c>
    </row>
    <row r="97" spans="1:211" x14ac:dyDescent="0.3">
      <c r="A97" s="301" t="s">
        <v>108</v>
      </c>
      <c r="B97" s="302" t="s">
        <v>7</v>
      </c>
      <c r="C97" s="306" t="s">
        <v>852</v>
      </c>
      <c r="D97" s="332">
        <v>27166.190399999999</v>
      </c>
      <c r="E97" s="326">
        <f t="shared" si="18"/>
        <v>122247.85679999999</v>
      </c>
      <c r="F97" s="608">
        <f t="shared" si="19"/>
        <v>149414</v>
      </c>
    </row>
    <row r="98" spans="1:211" x14ac:dyDescent="0.3">
      <c r="A98" s="301" t="s">
        <v>109</v>
      </c>
      <c r="B98" s="302" t="s">
        <v>7</v>
      </c>
      <c r="C98" s="306" t="s">
        <v>852</v>
      </c>
      <c r="D98" s="332">
        <v>27166.190399999999</v>
      </c>
      <c r="E98" s="326">
        <f t="shared" si="18"/>
        <v>122247.85679999999</v>
      </c>
      <c r="F98" s="608">
        <f t="shared" si="19"/>
        <v>149414</v>
      </c>
    </row>
    <row r="99" spans="1:211" x14ac:dyDescent="0.3">
      <c r="A99" s="301" t="s">
        <v>110</v>
      </c>
      <c r="B99" s="302" t="s">
        <v>7</v>
      </c>
      <c r="C99" s="306" t="s">
        <v>852</v>
      </c>
      <c r="D99" s="332">
        <v>30184.656000000003</v>
      </c>
      <c r="E99" s="326">
        <f t="shared" si="18"/>
        <v>135830.95200000002</v>
      </c>
      <c r="F99" s="608">
        <f t="shared" si="19"/>
        <v>166016</v>
      </c>
    </row>
    <row r="100" spans="1:211" x14ac:dyDescent="0.3">
      <c r="A100" s="301" t="s">
        <v>111</v>
      </c>
      <c r="B100" s="302" t="s">
        <v>7</v>
      </c>
      <c r="C100" s="306" t="s">
        <v>852</v>
      </c>
      <c r="D100" s="332">
        <v>27166.190399999999</v>
      </c>
      <c r="E100" s="326">
        <f t="shared" si="18"/>
        <v>122247.85679999999</v>
      </c>
      <c r="F100" s="608">
        <f t="shared" si="19"/>
        <v>149414</v>
      </c>
    </row>
    <row r="101" spans="1:211" x14ac:dyDescent="0.3">
      <c r="A101" s="301" t="s">
        <v>112</v>
      </c>
      <c r="B101" s="302" t="s">
        <v>7</v>
      </c>
      <c r="C101" s="306" t="s">
        <v>852</v>
      </c>
      <c r="D101" s="332">
        <v>30184.656000000003</v>
      </c>
      <c r="E101" s="326">
        <f t="shared" si="18"/>
        <v>135830.95200000002</v>
      </c>
      <c r="F101" s="608">
        <f t="shared" si="19"/>
        <v>166016</v>
      </c>
    </row>
    <row r="102" spans="1:211" x14ac:dyDescent="0.3">
      <c r="A102" s="301" t="s">
        <v>113</v>
      </c>
      <c r="B102" s="302" t="s">
        <v>7</v>
      </c>
      <c r="C102" s="306" t="s">
        <v>852</v>
      </c>
      <c r="D102" s="332">
        <v>24147.7248</v>
      </c>
      <c r="E102" s="326">
        <f t="shared" si="18"/>
        <v>108664.7616</v>
      </c>
      <c r="F102" s="608">
        <f t="shared" si="19"/>
        <v>132812</v>
      </c>
    </row>
    <row r="103" spans="1:211" s="406" customFormat="1" x14ac:dyDescent="0.3">
      <c r="A103" s="301"/>
      <c r="B103" s="302"/>
      <c r="C103" s="306"/>
      <c r="D103" s="332"/>
      <c r="E103" s="326"/>
      <c r="F103" s="608"/>
    </row>
    <row r="104" spans="1:211" x14ac:dyDescent="0.3">
      <c r="A104" s="301"/>
      <c r="B104" s="302"/>
      <c r="C104" s="306"/>
      <c r="D104" s="332"/>
      <c r="E104" s="326"/>
      <c r="F104" s="608"/>
    </row>
    <row r="105" spans="1:211" x14ac:dyDescent="0.3">
      <c r="A105" s="303" t="s">
        <v>1483</v>
      </c>
      <c r="B105" s="647"/>
      <c r="C105" s="33"/>
      <c r="D105" s="332"/>
      <c r="E105" s="326"/>
      <c r="F105" s="608"/>
    </row>
    <row r="106" spans="1:211" x14ac:dyDescent="0.3">
      <c r="A106" s="301" t="s">
        <v>354</v>
      </c>
      <c r="B106" s="34" t="s">
        <v>45</v>
      </c>
      <c r="C106" s="33"/>
      <c r="D106" s="332">
        <v>1080</v>
      </c>
      <c r="E106" s="326">
        <f t="shared" ref="E106:E114" si="20">D106*4.5</f>
        <v>4860</v>
      </c>
      <c r="F106" s="608">
        <f t="shared" ref="F106:F114" si="21">ROUND(D106+E106,0)</f>
        <v>5940</v>
      </c>
    </row>
    <row r="107" spans="1:211" x14ac:dyDescent="0.3">
      <c r="A107" s="301" t="s">
        <v>1136</v>
      </c>
      <c r="B107" s="34" t="s">
        <v>45</v>
      </c>
      <c r="C107" s="33"/>
      <c r="D107" s="332">
        <v>900</v>
      </c>
      <c r="E107" s="326">
        <f t="shared" si="20"/>
        <v>4050</v>
      </c>
      <c r="F107" s="608">
        <f t="shared" si="21"/>
        <v>4950</v>
      </c>
    </row>
    <row r="108" spans="1:211" x14ac:dyDescent="0.3">
      <c r="A108" s="301" t="s">
        <v>1137</v>
      </c>
      <c r="B108" s="34" t="s">
        <v>45</v>
      </c>
      <c r="C108" s="33"/>
      <c r="D108" s="332">
        <v>540</v>
      </c>
      <c r="E108" s="326">
        <f t="shared" si="20"/>
        <v>2430</v>
      </c>
      <c r="F108" s="608">
        <f t="shared" si="21"/>
        <v>2970</v>
      </c>
    </row>
    <row r="109" spans="1:211" x14ac:dyDescent="0.3">
      <c r="A109" s="301" t="s">
        <v>1138</v>
      </c>
      <c r="B109" s="34" t="s">
        <v>45</v>
      </c>
      <c r="C109" s="33"/>
      <c r="D109" s="332">
        <v>630</v>
      </c>
      <c r="E109" s="326">
        <f t="shared" si="20"/>
        <v>2835</v>
      </c>
      <c r="F109" s="608">
        <f t="shared" si="21"/>
        <v>3465</v>
      </c>
    </row>
    <row r="110" spans="1:211" x14ac:dyDescent="0.3">
      <c r="A110" s="301" t="s">
        <v>1139</v>
      </c>
      <c r="B110" s="34" t="s">
        <v>45</v>
      </c>
      <c r="C110" s="33"/>
      <c r="D110" s="332">
        <v>540</v>
      </c>
      <c r="E110" s="326">
        <f t="shared" si="20"/>
        <v>2430</v>
      </c>
      <c r="F110" s="608">
        <f t="shared" si="21"/>
        <v>2970</v>
      </c>
    </row>
    <row r="111" spans="1:211" s="18" customFormat="1" x14ac:dyDescent="0.3">
      <c r="A111" s="301" t="s">
        <v>1140</v>
      </c>
      <c r="B111" s="34" t="s">
        <v>45</v>
      </c>
      <c r="C111" s="33"/>
      <c r="D111" s="332">
        <v>360</v>
      </c>
      <c r="E111" s="326">
        <f t="shared" si="20"/>
        <v>1620</v>
      </c>
      <c r="F111" s="608">
        <f t="shared" si="21"/>
        <v>1980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</row>
    <row r="112" spans="1:211" x14ac:dyDescent="0.3">
      <c r="A112" s="301" t="s">
        <v>1141</v>
      </c>
      <c r="B112" s="34" t="s">
        <v>45</v>
      </c>
      <c r="C112" s="33"/>
      <c r="D112" s="332">
        <v>450</v>
      </c>
      <c r="E112" s="326">
        <f t="shared" si="20"/>
        <v>2025</v>
      </c>
      <c r="F112" s="608">
        <f t="shared" si="21"/>
        <v>2475</v>
      </c>
    </row>
    <row r="113" spans="1:6" x14ac:dyDescent="0.3">
      <c r="A113" s="301" t="s">
        <v>1142</v>
      </c>
      <c r="B113" s="34" t="s">
        <v>45</v>
      </c>
      <c r="C113" s="33"/>
      <c r="D113" s="332">
        <v>270</v>
      </c>
      <c r="E113" s="326">
        <f t="shared" si="20"/>
        <v>1215</v>
      </c>
      <c r="F113" s="608">
        <f t="shared" si="21"/>
        <v>1485</v>
      </c>
    </row>
    <row r="114" spans="1:6" x14ac:dyDescent="0.3">
      <c r="A114" s="301" t="s">
        <v>1143</v>
      </c>
      <c r="B114" s="34" t="s">
        <v>45</v>
      </c>
      <c r="C114" s="33"/>
      <c r="D114" s="332">
        <v>90</v>
      </c>
      <c r="E114" s="326">
        <f t="shared" si="20"/>
        <v>405</v>
      </c>
      <c r="F114" s="608">
        <f t="shared" si="21"/>
        <v>495</v>
      </c>
    </row>
    <row r="115" spans="1:6" x14ac:dyDescent="0.3">
      <c r="A115" s="301"/>
      <c r="B115" s="34"/>
      <c r="C115" s="33"/>
      <c r="D115" s="332"/>
      <c r="E115" s="326"/>
      <c r="F115" s="608"/>
    </row>
    <row r="116" spans="1:6" x14ac:dyDescent="0.3">
      <c r="A116" s="301" t="s">
        <v>1273</v>
      </c>
      <c r="B116" s="34" t="s">
        <v>45</v>
      </c>
      <c r="C116" s="33"/>
      <c r="D116" s="332">
        <v>26571</v>
      </c>
      <c r="E116" s="326">
        <f t="shared" ref="E116" si="22">D116*4.5</f>
        <v>119569.5</v>
      </c>
      <c r="F116" s="608">
        <f t="shared" ref="F116" si="23">ROUND(D116+E116,0)</f>
        <v>146141</v>
      </c>
    </row>
    <row r="117" spans="1:6" x14ac:dyDescent="0.3">
      <c r="A117" s="301"/>
      <c r="B117" s="34"/>
      <c r="C117" s="33"/>
      <c r="D117" s="332"/>
      <c r="E117" s="326"/>
      <c r="F117" s="608"/>
    </row>
    <row r="118" spans="1:6" x14ac:dyDescent="0.3">
      <c r="A118" s="291" t="s">
        <v>1482</v>
      </c>
      <c r="B118" s="307"/>
      <c r="C118" s="307"/>
      <c r="D118" s="332"/>
      <c r="E118" s="326"/>
      <c r="F118" s="608"/>
    </row>
    <row r="119" spans="1:6" x14ac:dyDescent="0.3">
      <c r="A119" s="308" t="s">
        <v>43</v>
      </c>
      <c r="B119" s="309"/>
      <c r="C119" s="309"/>
      <c r="D119" s="332"/>
      <c r="E119" s="326"/>
      <c r="F119" s="608"/>
    </row>
    <row r="120" spans="1:6" x14ac:dyDescent="0.3">
      <c r="A120" s="308" t="s">
        <v>44</v>
      </c>
      <c r="B120" s="310" t="s">
        <v>45</v>
      </c>
      <c r="C120" s="309"/>
      <c r="D120" s="332">
        <v>8958.73</v>
      </c>
      <c r="E120" s="326">
        <f>D120*2.5</f>
        <v>22396.824999999997</v>
      </c>
      <c r="F120" s="608">
        <f t="shared" ref="F120:F122" si="24">ROUND(D120+E120,0)</f>
        <v>31356</v>
      </c>
    </row>
    <row r="121" spans="1:6" x14ac:dyDescent="0.3">
      <c r="A121" s="308" t="s">
        <v>46</v>
      </c>
      <c r="B121" s="310" t="s">
        <v>45</v>
      </c>
      <c r="C121" s="309"/>
      <c r="D121" s="326">
        <v>9447.387999999999</v>
      </c>
      <c r="E121" s="326">
        <f t="shared" ref="E121:E122" si="25">D121*2.5</f>
        <v>23618.469999999998</v>
      </c>
      <c r="F121" s="608">
        <f t="shared" si="24"/>
        <v>33066</v>
      </c>
    </row>
    <row r="122" spans="1:6" x14ac:dyDescent="0.3">
      <c r="A122" s="308" t="s">
        <v>47</v>
      </c>
      <c r="B122" s="310" t="s">
        <v>45</v>
      </c>
      <c r="C122" s="309"/>
      <c r="D122" s="326">
        <v>9773.16</v>
      </c>
      <c r="E122" s="326">
        <f t="shared" si="25"/>
        <v>24432.9</v>
      </c>
      <c r="F122" s="608">
        <f t="shared" si="24"/>
        <v>34206</v>
      </c>
    </row>
    <row r="123" spans="1:6" x14ac:dyDescent="0.3">
      <c r="A123" s="308"/>
      <c r="B123" s="310"/>
      <c r="C123" s="309"/>
      <c r="D123" s="332"/>
      <c r="E123" s="326"/>
      <c r="F123" s="618"/>
    </row>
    <row r="124" spans="1:6" x14ac:dyDescent="0.3">
      <c r="A124" s="308" t="s">
        <v>48</v>
      </c>
      <c r="B124" s="310"/>
      <c r="C124" s="309"/>
      <c r="D124" s="332"/>
      <c r="E124" s="326"/>
      <c r="F124" s="618"/>
    </row>
    <row r="125" spans="1:6" x14ac:dyDescent="0.3">
      <c r="A125" s="308" t="s">
        <v>49</v>
      </c>
      <c r="B125" s="310" t="s">
        <v>45</v>
      </c>
      <c r="C125" s="309"/>
      <c r="D125" s="326">
        <v>7574.1989999999996</v>
      </c>
      <c r="E125" s="326">
        <f t="shared" ref="E125:E126" si="26">D125*2.5</f>
        <v>18935.497499999998</v>
      </c>
      <c r="F125" s="608">
        <f t="shared" ref="F125:F126" si="27">ROUND(D125+E125,0)</f>
        <v>26510</v>
      </c>
    </row>
    <row r="126" spans="1:6" x14ac:dyDescent="0.3">
      <c r="A126" s="308" t="s">
        <v>50</v>
      </c>
      <c r="B126" s="310" t="s">
        <v>45</v>
      </c>
      <c r="C126" s="309"/>
      <c r="D126" s="326">
        <v>6515.44</v>
      </c>
      <c r="E126" s="326">
        <f t="shared" si="26"/>
        <v>16288.599999999999</v>
      </c>
      <c r="F126" s="608">
        <f t="shared" si="27"/>
        <v>22804</v>
      </c>
    </row>
    <row r="127" spans="1:6" x14ac:dyDescent="0.3">
      <c r="A127" s="308"/>
      <c r="B127" s="310"/>
      <c r="C127" s="309"/>
      <c r="D127" s="332"/>
      <c r="E127" s="326"/>
      <c r="F127" s="618"/>
    </row>
    <row r="128" spans="1:6" x14ac:dyDescent="0.3">
      <c r="A128" s="308" t="s">
        <v>51</v>
      </c>
      <c r="B128" s="310"/>
      <c r="C128" s="309"/>
      <c r="D128" s="332">
        <v>0</v>
      </c>
      <c r="E128" s="326"/>
      <c r="F128" s="618"/>
    </row>
    <row r="129" spans="1:6" x14ac:dyDescent="0.3">
      <c r="A129" s="308" t="s">
        <v>52</v>
      </c>
      <c r="B129" s="310" t="s">
        <v>45</v>
      </c>
      <c r="C129" s="309"/>
      <c r="D129" s="326">
        <v>8632.9580000000005</v>
      </c>
      <c r="E129" s="326">
        <f t="shared" ref="E129:E130" si="28">D129*2.5</f>
        <v>21582.395</v>
      </c>
      <c r="F129" s="608">
        <f t="shared" ref="F129:F130" si="29">ROUND(D129+E129,0)</f>
        <v>30215</v>
      </c>
    </row>
    <row r="130" spans="1:6" x14ac:dyDescent="0.3">
      <c r="A130" s="308" t="s">
        <v>53</v>
      </c>
      <c r="B130" s="310" t="s">
        <v>45</v>
      </c>
      <c r="C130" s="309"/>
      <c r="D130" s="326">
        <v>11076.248</v>
      </c>
      <c r="E130" s="326">
        <f t="shared" si="28"/>
        <v>27690.62</v>
      </c>
      <c r="F130" s="608">
        <f t="shared" si="29"/>
        <v>38767</v>
      </c>
    </row>
    <row r="131" spans="1:6" x14ac:dyDescent="0.3">
      <c r="A131" s="308"/>
      <c r="B131" s="310"/>
      <c r="C131" s="309"/>
      <c r="D131" s="332"/>
      <c r="E131" s="326"/>
      <c r="F131" s="618"/>
    </row>
    <row r="132" spans="1:6" x14ac:dyDescent="0.3">
      <c r="A132" s="308" t="s">
        <v>54</v>
      </c>
      <c r="B132" s="310"/>
      <c r="C132" s="309"/>
      <c r="D132" s="332"/>
      <c r="E132" s="326"/>
      <c r="F132" s="618"/>
    </row>
    <row r="133" spans="1:6" x14ac:dyDescent="0.3">
      <c r="A133" s="308" t="s">
        <v>55</v>
      </c>
      <c r="B133" s="310"/>
      <c r="C133" s="309"/>
      <c r="D133" s="332"/>
      <c r="E133" s="326"/>
      <c r="F133" s="618"/>
    </row>
    <row r="134" spans="1:6" x14ac:dyDescent="0.3">
      <c r="A134" s="308" t="s">
        <v>56</v>
      </c>
      <c r="B134" s="310" t="s">
        <v>45</v>
      </c>
      <c r="C134" s="309"/>
      <c r="D134" s="326">
        <v>11076.248</v>
      </c>
      <c r="E134" s="326">
        <f t="shared" ref="E134" si="30">D134*2.5</f>
        <v>27690.62</v>
      </c>
      <c r="F134" s="608">
        <f t="shared" ref="F134" si="31">ROUND(D134+E134,0)</f>
        <v>38767</v>
      </c>
    </row>
    <row r="135" spans="1:6" x14ac:dyDescent="0.3">
      <c r="A135" s="308"/>
      <c r="B135" s="310"/>
      <c r="C135" s="309"/>
      <c r="D135" s="332"/>
      <c r="E135" s="326"/>
      <c r="F135" s="618"/>
    </row>
    <row r="136" spans="1:6" x14ac:dyDescent="0.3">
      <c r="A136" s="308" t="s">
        <v>57</v>
      </c>
      <c r="B136" s="310"/>
      <c r="C136" s="309"/>
      <c r="D136" s="332"/>
      <c r="E136" s="326"/>
      <c r="F136" s="618"/>
    </row>
    <row r="137" spans="1:6" x14ac:dyDescent="0.3">
      <c r="A137" s="293" t="s">
        <v>1286</v>
      </c>
      <c r="B137" s="310" t="s">
        <v>45</v>
      </c>
      <c r="C137" s="309"/>
      <c r="D137" s="326">
        <v>11402.02</v>
      </c>
      <c r="E137" s="326">
        <f t="shared" ref="E137:E138" si="32">D137*2.5</f>
        <v>28505.050000000003</v>
      </c>
      <c r="F137" s="608">
        <f t="shared" ref="F137:F138" si="33">ROUND(D137+E137,0)</f>
        <v>39907</v>
      </c>
    </row>
    <row r="138" spans="1:6" x14ac:dyDescent="0.3">
      <c r="A138" s="293" t="s">
        <v>1287</v>
      </c>
      <c r="B138" s="310" t="s">
        <v>45</v>
      </c>
      <c r="C138" s="309"/>
      <c r="D138" s="326">
        <v>10831.919</v>
      </c>
      <c r="E138" s="326">
        <f t="shared" si="32"/>
        <v>27079.797500000001</v>
      </c>
      <c r="F138" s="608">
        <f t="shared" si="33"/>
        <v>37912</v>
      </c>
    </row>
    <row r="139" spans="1:6" x14ac:dyDescent="0.3">
      <c r="A139" s="308"/>
      <c r="B139" s="310"/>
      <c r="C139" s="309"/>
      <c r="D139" s="332"/>
      <c r="E139" s="326"/>
      <c r="F139" s="618"/>
    </row>
    <row r="140" spans="1:6" x14ac:dyDescent="0.3">
      <c r="A140" s="308" t="s">
        <v>1144</v>
      </c>
      <c r="B140" s="310"/>
      <c r="C140" s="309"/>
      <c r="D140" s="332"/>
      <c r="E140" s="326"/>
      <c r="F140" s="618"/>
    </row>
    <row r="141" spans="1:6" x14ac:dyDescent="0.3">
      <c r="A141" s="308" t="s">
        <v>1145</v>
      </c>
      <c r="B141" s="310" t="s">
        <v>45</v>
      </c>
      <c r="C141" s="309"/>
      <c r="D141" s="326">
        <v>3094.8339999999998</v>
      </c>
      <c r="E141" s="326">
        <f t="shared" ref="E141:E142" si="34">D141*2.5</f>
        <v>7737.0849999999991</v>
      </c>
      <c r="F141" s="608">
        <f t="shared" ref="F141:F142" si="35">ROUND(D141+E141,0)</f>
        <v>10832</v>
      </c>
    </row>
    <row r="142" spans="1:6" x14ac:dyDescent="0.3">
      <c r="A142" s="308" t="s">
        <v>1146</v>
      </c>
      <c r="B142" s="310" t="s">
        <v>45</v>
      </c>
      <c r="C142" s="309"/>
      <c r="D142" s="326">
        <v>3420.6059999999998</v>
      </c>
      <c r="E142" s="326">
        <f t="shared" si="34"/>
        <v>8551.5149999999994</v>
      </c>
      <c r="F142" s="608">
        <f t="shared" si="35"/>
        <v>11972</v>
      </c>
    </row>
    <row r="143" spans="1:6" x14ac:dyDescent="0.3">
      <c r="A143" s="308"/>
      <c r="B143" s="310"/>
      <c r="C143" s="309"/>
      <c r="D143" s="332">
        <v>0</v>
      </c>
      <c r="E143" s="326"/>
      <c r="F143" s="618"/>
    </row>
    <row r="144" spans="1:6" x14ac:dyDescent="0.3">
      <c r="A144" s="308" t="s">
        <v>1147</v>
      </c>
      <c r="B144" s="310" t="s">
        <v>45</v>
      </c>
      <c r="C144" s="309"/>
      <c r="D144" s="326">
        <v>1791.7459999999999</v>
      </c>
      <c r="E144" s="326">
        <f t="shared" ref="E144" si="36">D144*2.5</f>
        <v>4479.3649999999998</v>
      </c>
      <c r="F144" s="608">
        <f t="shared" ref="F144" si="37">ROUND(D144+E144,0)</f>
        <v>6271</v>
      </c>
    </row>
    <row r="145" spans="1:6" x14ac:dyDescent="0.3">
      <c r="A145" s="308"/>
      <c r="B145" s="310"/>
      <c r="C145" s="309"/>
      <c r="D145" s="332">
        <v>0</v>
      </c>
      <c r="E145" s="326"/>
      <c r="F145" s="618"/>
    </row>
    <row r="146" spans="1:6" x14ac:dyDescent="0.3">
      <c r="A146" s="308" t="s">
        <v>1148</v>
      </c>
      <c r="B146" s="310" t="s">
        <v>45</v>
      </c>
      <c r="C146" s="309"/>
      <c r="D146" s="326">
        <v>3094.8339999999998</v>
      </c>
      <c r="E146" s="326">
        <f t="shared" ref="E146" si="38">D146*2.5</f>
        <v>7737.0849999999991</v>
      </c>
      <c r="F146" s="608">
        <f t="shared" ref="F146" si="39">ROUND(D146+E146,0)</f>
        <v>10832</v>
      </c>
    </row>
    <row r="147" spans="1:6" x14ac:dyDescent="0.3">
      <c r="A147" s="308"/>
      <c r="B147" s="310"/>
      <c r="C147" s="309"/>
      <c r="D147" s="332">
        <v>0</v>
      </c>
      <c r="E147" s="326"/>
      <c r="F147" s="618"/>
    </row>
    <row r="148" spans="1:6" x14ac:dyDescent="0.3">
      <c r="A148" s="308" t="s">
        <v>1149</v>
      </c>
      <c r="B148" s="310" t="s">
        <v>45</v>
      </c>
      <c r="C148" s="309"/>
      <c r="D148" s="326">
        <v>2850.5050000000001</v>
      </c>
      <c r="E148" s="326">
        <f t="shared" ref="E148" si="40">D148*2.5</f>
        <v>7126.2625000000007</v>
      </c>
      <c r="F148" s="608">
        <f t="shared" ref="F148" si="41">ROUND(D148+E148,0)</f>
        <v>9977</v>
      </c>
    </row>
    <row r="149" spans="1:6" x14ac:dyDescent="0.3">
      <c r="A149" s="308"/>
      <c r="B149" s="310"/>
      <c r="C149" s="309"/>
      <c r="D149" s="332"/>
      <c r="E149" s="326"/>
      <c r="F149" s="618"/>
    </row>
    <row r="150" spans="1:6" x14ac:dyDescent="0.3">
      <c r="A150" s="308" t="s">
        <v>1150</v>
      </c>
      <c r="B150" s="310"/>
      <c r="C150" s="309"/>
      <c r="D150" s="332"/>
      <c r="E150" s="326"/>
      <c r="F150" s="618"/>
    </row>
    <row r="151" spans="1:6" x14ac:dyDescent="0.3">
      <c r="A151" s="311" t="s">
        <v>1145</v>
      </c>
      <c r="B151" s="310" t="s">
        <v>45</v>
      </c>
      <c r="C151" s="309"/>
      <c r="D151" s="326">
        <v>2036.075</v>
      </c>
      <c r="E151" s="326">
        <f t="shared" ref="E151:E152" si="42">D151*2.5</f>
        <v>5090.1875</v>
      </c>
      <c r="F151" s="608">
        <f t="shared" ref="F151:F152" si="43">ROUND(D151+E151,0)</f>
        <v>7126</v>
      </c>
    </row>
    <row r="152" spans="1:6" x14ac:dyDescent="0.3">
      <c r="A152" s="308" t="s">
        <v>1146</v>
      </c>
      <c r="B152" s="310" t="s">
        <v>45</v>
      </c>
      <c r="C152" s="309"/>
      <c r="D152" s="326">
        <v>2443.29</v>
      </c>
      <c r="E152" s="326">
        <f t="shared" si="42"/>
        <v>6108.2250000000004</v>
      </c>
      <c r="F152" s="608">
        <f t="shared" si="43"/>
        <v>8552</v>
      </c>
    </row>
    <row r="153" spans="1:6" x14ac:dyDescent="0.3">
      <c r="A153" s="308"/>
      <c r="B153" s="310"/>
      <c r="C153" s="309"/>
      <c r="D153" s="332"/>
      <c r="E153" s="326"/>
      <c r="F153" s="618"/>
    </row>
    <row r="154" spans="1:6" x14ac:dyDescent="0.3">
      <c r="A154" s="308" t="s">
        <v>1151</v>
      </c>
      <c r="B154" s="310"/>
      <c r="C154" s="309"/>
      <c r="D154" s="332"/>
      <c r="E154" s="326"/>
      <c r="F154" s="618"/>
    </row>
    <row r="155" spans="1:6" x14ac:dyDescent="0.3">
      <c r="A155" s="308" t="s">
        <v>1145</v>
      </c>
      <c r="B155" s="310" t="s">
        <v>45</v>
      </c>
      <c r="C155" s="309"/>
      <c r="D155" s="326">
        <v>2036.075</v>
      </c>
      <c r="E155" s="326">
        <f t="shared" ref="E155:E156" si="44">D155*2.5</f>
        <v>5090.1875</v>
      </c>
      <c r="F155" s="608">
        <f t="shared" ref="F155:F156" si="45">ROUND(D155+E155,0)</f>
        <v>7126</v>
      </c>
    </row>
    <row r="156" spans="1:6" x14ac:dyDescent="0.3">
      <c r="A156" s="308" t="s">
        <v>1146</v>
      </c>
      <c r="B156" s="310" t="s">
        <v>45</v>
      </c>
      <c r="C156" s="309"/>
      <c r="D156" s="326">
        <v>2443.29</v>
      </c>
      <c r="E156" s="326">
        <f t="shared" si="44"/>
        <v>6108.2250000000004</v>
      </c>
      <c r="F156" s="608">
        <f t="shared" si="45"/>
        <v>8552</v>
      </c>
    </row>
    <row r="157" spans="1:6" x14ac:dyDescent="0.3">
      <c r="A157" s="308"/>
      <c r="B157" s="310"/>
      <c r="C157" s="309"/>
      <c r="D157" s="332"/>
      <c r="E157" s="326"/>
      <c r="F157" s="618"/>
    </row>
    <row r="158" spans="1:6" x14ac:dyDescent="0.3">
      <c r="A158" s="308" t="s">
        <v>1152</v>
      </c>
      <c r="B158" s="310"/>
      <c r="C158" s="309"/>
      <c r="D158" s="332"/>
      <c r="E158" s="326"/>
      <c r="F158" s="618"/>
    </row>
    <row r="159" spans="1:6" x14ac:dyDescent="0.3">
      <c r="A159" s="308" t="s">
        <v>1145</v>
      </c>
      <c r="B159" s="310" t="s">
        <v>45</v>
      </c>
      <c r="C159" s="309"/>
      <c r="D159" s="326">
        <v>2036.075</v>
      </c>
      <c r="E159" s="326">
        <f t="shared" ref="E159:E160" si="46">D159*2.5</f>
        <v>5090.1875</v>
      </c>
      <c r="F159" s="608">
        <f t="shared" ref="F159:F160" si="47">ROUND(D159+E159,0)</f>
        <v>7126</v>
      </c>
    </row>
    <row r="160" spans="1:6" x14ac:dyDescent="0.3">
      <c r="A160" s="308" t="s">
        <v>1146</v>
      </c>
      <c r="B160" s="310" t="s">
        <v>45</v>
      </c>
      <c r="C160" s="309"/>
      <c r="D160" s="326">
        <v>2443.29</v>
      </c>
      <c r="E160" s="326">
        <f t="shared" si="46"/>
        <v>6108.2250000000004</v>
      </c>
      <c r="F160" s="608">
        <f t="shared" si="47"/>
        <v>8552</v>
      </c>
    </row>
    <row r="161" spans="1:6" x14ac:dyDescent="0.3">
      <c r="A161" s="308"/>
      <c r="B161" s="310"/>
      <c r="C161" s="309"/>
      <c r="D161" s="326"/>
      <c r="E161" s="326"/>
      <c r="F161" s="618"/>
    </row>
    <row r="162" spans="1:6" x14ac:dyDescent="0.3">
      <c r="A162" s="293" t="s">
        <v>1288</v>
      </c>
      <c r="B162" s="310" t="s">
        <v>45</v>
      </c>
      <c r="C162" s="309"/>
      <c r="D162" s="326">
        <v>2036.075</v>
      </c>
      <c r="E162" s="326">
        <f t="shared" ref="E162" si="48">D162*2.5</f>
        <v>5090.1875</v>
      </c>
      <c r="F162" s="608">
        <f t="shared" ref="F162" si="49">ROUND(D162+E162,0)</f>
        <v>7126</v>
      </c>
    </row>
    <row r="163" spans="1:6" x14ac:dyDescent="0.3">
      <c r="A163" s="308"/>
      <c r="B163" s="310"/>
      <c r="C163" s="309"/>
      <c r="D163" s="326"/>
      <c r="E163" s="326"/>
      <c r="F163" s="618"/>
    </row>
    <row r="164" spans="1:6" x14ac:dyDescent="0.3">
      <c r="A164" s="293" t="s">
        <v>1289</v>
      </c>
      <c r="B164" s="310" t="s">
        <v>45</v>
      </c>
      <c r="C164" s="309"/>
      <c r="D164" s="326">
        <v>1628.86</v>
      </c>
      <c r="E164" s="326">
        <f t="shared" ref="E164" si="50">D164*2.5</f>
        <v>4072.1499999999996</v>
      </c>
      <c r="F164" s="608">
        <f t="shared" ref="F164" si="51">ROUND(D164+E164,0)</f>
        <v>5701</v>
      </c>
    </row>
    <row r="165" spans="1:6" x14ac:dyDescent="0.3">
      <c r="A165" s="308"/>
      <c r="B165" s="310"/>
      <c r="C165" s="309"/>
      <c r="D165" s="326"/>
      <c r="E165" s="326"/>
      <c r="F165" s="618"/>
    </row>
    <row r="166" spans="1:6" x14ac:dyDescent="0.3">
      <c r="A166" s="312" t="s">
        <v>1153</v>
      </c>
      <c r="B166" s="310" t="s">
        <v>45</v>
      </c>
      <c r="C166" s="300"/>
      <c r="D166" s="332">
        <v>9773.16</v>
      </c>
      <c r="E166" s="326">
        <f t="shared" ref="E166:E183" si="52">D166*2.5</f>
        <v>24432.9</v>
      </c>
      <c r="F166" s="608">
        <f t="shared" ref="F166:F183" si="53">ROUND(D166+E166,0)</f>
        <v>34206</v>
      </c>
    </row>
    <row r="167" spans="1:6" x14ac:dyDescent="0.3">
      <c r="A167" s="313" t="s">
        <v>1154</v>
      </c>
      <c r="B167" s="310" t="s">
        <v>45</v>
      </c>
      <c r="C167" s="300"/>
      <c r="D167" s="332">
        <v>2443.29</v>
      </c>
      <c r="E167" s="326">
        <f t="shared" si="52"/>
        <v>6108.2250000000004</v>
      </c>
      <c r="F167" s="608">
        <f t="shared" si="53"/>
        <v>8552</v>
      </c>
    </row>
    <row r="168" spans="1:6" x14ac:dyDescent="0.3">
      <c r="A168" s="312" t="s">
        <v>1155</v>
      </c>
      <c r="B168" s="310" t="s">
        <v>45</v>
      </c>
      <c r="C168" s="300"/>
      <c r="D168" s="332">
        <v>2443.29</v>
      </c>
      <c r="E168" s="326">
        <f t="shared" si="52"/>
        <v>6108.2250000000004</v>
      </c>
      <c r="F168" s="608">
        <f t="shared" si="53"/>
        <v>8552</v>
      </c>
    </row>
    <row r="169" spans="1:6" x14ac:dyDescent="0.3">
      <c r="A169" s="312" t="s">
        <v>1156</v>
      </c>
      <c r="B169" s="310" t="s">
        <v>45</v>
      </c>
      <c r="C169" s="300"/>
      <c r="D169" s="332">
        <v>2443.29</v>
      </c>
      <c r="E169" s="326">
        <f t="shared" si="52"/>
        <v>6108.2250000000004</v>
      </c>
      <c r="F169" s="608">
        <f t="shared" si="53"/>
        <v>8552</v>
      </c>
    </row>
    <row r="170" spans="1:6" x14ac:dyDescent="0.3">
      <c r="A170" s="312" t="s">
        <v>1157</v>
      </c>
      <c r="B170" s="310" t="s">
        <v>45</v>
      </c>
      <c r="C170" s="300"/>
      <c r="D170" s="332">
        <v>1628.86</v>
      </c>
      <c r="E170" s="326">
        <f t="shared" si="52"/>
        <v>4072.1499999999996</v>
      </c>
      <c r="F170" s="608">
        <f t="shared" si="53"/>
        <v>5701</v>
      </c>
    </row>
    <row r="171" spans="1:6" x14ac:dyDescent="0.3">
      <c r="A171" s="312" t="s">
        <v>1158</v>
      </c>
      <c r="B171" s="310" t="s">
        <v>45</v>
      </c>
      <c r="C171" s="300"/>
      <c r="D171" s="332">
        <v>1628.86</v>
      </c>
      <c r="E171" s="326">
        <f t="shared" si="52"/>
        <v>4072.1499999999996</v>
      </c>
      <c r="F171" s="608">
        <f t="shared" si="53"/>
        <v>5701</v>
      </c>
    </row>
    <row r="172" spans="1:6" x14ac:dyDescent="0.3">
      <c r="A172" s="312" t="s">
        <v>1159</v>
      </c>
      <c r="B172" s="310" t="s">
        <v>45</v>
      </c>
      <c r="C172" s="300"/>
      <c r="D172" s="332">
        <v>5293.7950000000001</v>
      </c>
      <c r="E172" s="326">
        <f t="shared" si="52"/>
        <v>13234.487499999999</v>
      </c>
      <c r="F172" s="608">
        <f t="shared" si="53"/>
        <v>18528</v>
      </c>
    </row>
    <row r="173" spans="1:6" x14ac:dyDescent="0.3">
      <c r="A173" s="312" t="s">
        <v>1160</v>
      </c>
      <c r="B173" s="310" t="s">
        <v>45</v>
      </c>
      <c r="C173" s="300"/>
      <c r="D173" s="332">
        <v>4886.58</v>
      </c>
      <c r="E173" s="326">
        <f t="shared" si="52"/>
        <v>12216.45</v>
      </c>
      <c r="F173" s="608">
        <f t="shared" si="53"/>
        <v>17103</v>
      </c>
    </row>
    <row r="174" spans="1:6" x14ac:dyDescent="0.3">
      <c r="A174" s="312" t="s">
        <v>1161</v>
      </c>
      <c r="B174" s="310" t="s">
        <v>45</v>
      </c>
      <c r="C174" s="300"/>
      <c r="D174" s="332">
        <v>8144.3</v>
      </c>
      <c r="E174" s="326">
        <f t="shared" si="52"/>
        <v>20360.75</v>
      </c>
      <c r="F174" s="608">
        <f t="shared" si="53"/>
        <v>28505</v>
      </c>
    </row>
    <row r="175" spans="1:6" x14ac:dyDescent="0.3">
      <c r="A175" s="312" t="s">
        <v>1162</v>
      </c>
      <c r="B175" s="310" t="s">
        <v>45</v>
      </c>
      <c r="C175" s="300"/>
      <c r="D175" s="332">
        <v>8144.3</v>
      </c>
      <c r="E175" s="326">
        <f t="shared" si="52"/>
        <v>20360.75</v>
      </c>
      <c r="F175" s="608">
        <f t="shared" si="53"/>
        <v>28505</v>
      </c>
    </row>
    <row r="176" spans="1:6" x14ac:dyDescent="0.3">
      <c r="A176" s="312" t="s">
        <v>1163</v>
      </c>
      <c r="B176" s="310" t="s">
        <v>45</v>
      </c>
      <c r="C176" s="300"/>
      <c r="D176" s="332">
        <v>7329.87</v>
      </c>
      <c r="E176" s="326">
        <f t="shared" si="52"/>
        <v>18324.674999999999</v>
      </c>
      <c r="F176" s="608">
        <f t="shared" si="53"/>
        <v>25655</v>
      </c>
    </row>
    <row r="177" spans="1:6" x14ac:dyDescent="0.3">
      <c r="A177" s="312" t="s">
        <v>1164</v>
      </c>
      <c r="B177" s="310" t="s">
        <v>45</v>
      </c>
      <c r="C177" s="300"/>
      <c r="D177" s="332">
        <v>4072.15</v>
      </c>
      <c r="E177" s="326">
        <f t="shared" si="52"/>
        <v>10180.375</v>
      </c>
      <c r="F177" s="608">
        <f t="shared" si="53"/>
        <v>14253</v>
      </c>
    </row>
    <row r="178" spans="1:6" x14ac:dyDescent="0.3">
      <c r="A178" s="312" t="s">
        <v>1165</v>
      </c>
      <c r="B178" s="310" t="s">
        <v>45</v>
      </c>
      <c r="C178" s="300"/>
      <c r="D178" s="332">
        <v>2443.29</v>
      </c>
      <c r="E178" s="326">
        <f t="shared" si="52"/>
        <v>6108.2250000000004</v>
      </c>
      <c r="F178" s="608">
        <f t="shared" si="53"/>
        <v>8552</v>
      </c>
    </row>
    <row r="179" spans="1:6" x14ac:dyDescent="0.3">
      <c r="A179" s="312" t="s">
        <v>1166</v>
      </c>
      <c r="B179" s="310" t="s">
        <v>45</v>
      </c>
      <c r="C179" s="300"/>
      <c r="D179" s="332">
        <v>2443.29</v>
      </c>
      <c r="E179" s="326">
        <f t="shared" si="52"/>
        <v>6108.2250000000004</v>
      </c>
      <c r="F179" s="608">
        <f t="shared" si="53"/>
        <v>8552</v>
      </c>
    </row>
    <row r="180" spans="1:6" x14ac:dyDescent="0.3">
      <c r="A180" s="312" t="s">
        <v>1167</v>
      </c>
      <c r="B180" s="310" t="s">
        <v>45</v>
      </c>
      <c r="C180" s="300"/>
      <c r="D180" s="326">
        <v>9773.16</v>
      </c>
      <c r="E180" s="326">
        <f t="shared" si="52"/>
        <v>24432.9</v>
      </c>
      <c r="F180" s="608">
        <f t="shared" si="53"/>
        <v>34206</v>
      </c>
    </row>
    <row r="181" spans="1:6" x14ac:dyDescent="0.3">
      <c r="A181" s="312" t="s">
        <v>1168</v>
      </c>
      <c r="B181" s="310" t="s">
        <v>45</v>
      </c>
      <c r="C181" s="300"/>
      <c r="D181" s="326">
        <v>9773.16</v>
      </c>
      <c r="E181" s="326">
        <f t="shared" si="52"/>
        <v>24432.9</v>
      </c>
      <c r="F181" s="608">
        <f t="shared" si="53"/>
        <v>34206</v>
      </c>
    </row>
    <row r="182" spans="1:6" x14ac:dyDescent="0.3">
      <c r="A182" s="312" t="s">
        <v>1168</v>
      </c>
      <c r="B182" s="310" t="s">
        <v>45</v>
      </c>
      <c r="C182" s="300"/>
      <c r="D182" s="326">
        <v>9773.16</v>
      </c>
      <c r="E182" s="326">
        <f t="shared" si="52"/>
        <v>24432.9</v>
      </c>
      <c r="F182" s="608">
        <f t="shared" si="53"/>
        <v>34206</v>
      </c>
    </row>
    <row r="183" spans="1:6" x14ac:dyDescent="0.3">
      <c r="A183" s="619" t="s">
        <v>1169</v>
      </c>
      <c r="B183" s="310" t="s">
        <v>45</v>
      </c>
      <c r="C183" s="300"/>
      <c r="D183" s="326">
        <v>9773.16</v>
      </c>
      <c r="E183" s="326">
        <f t="shared" si="52"/>
        <v>24432.9</v>
      </c>
      <c r="F183" s="608">
        <f t="shared" si="53"/>
        <v>34206</v>
      </c>
    </row>
    <row r="184" spans="1:6" x14ac:dyDescent="0.3">
      <c r="A184" s="620"/>
      <c r="B184" s="34"/>
      <c r="C184" s="300"/>
      <c r="D184" s="332"/>
      <c r="E184" s="326"/>
      <c r="F184" s="608"/>
    </row>
    <row r="185" spans="1:6" x14ac:dyDescent="0.3">
      <c r="A185" s="293"/>
      <c r="B185" s="314"/>
      <c r="C185" s="314"/>
      <c r="D185" s="332"/>
      <c r="E185" s="326"/>
      <c r="F185" s="608"/>
    </row>
    <row r="186" spans="1:6" x14ac:dyDescent="0.3">
      <c r="A186" s="303" t="s">
        <v>1484</v>
      </c>
      <c r="B186" s="314"/>
      <c r="C186" s="314"/>
      <c r="D186" s="332"/>
      <c r="E186" s="326"/>
      <c r="F186" s="608"/>
    </row>
    <row r="187" spans="1:6" x14ac:dyDescent="0.3">
      <c r="A187" s="301" t="s">
        <v>58</v>
      </c>
      <c r="B187" s="34" t="s">
        <v>59</v>
      </c>
      <c r="C187" s="314"/>
      <c r="D187" s="332">
        <v>78.480105600000002</v>
      </c>
      <c r="E187" s="326">
        <f t="shared" ref="E187:E203" si="54">D187*2.5</f>
        <v>196.200264</v>
      </c>
      <c r="F187" s="608">
        <f t="shared" ref="F187:F203" si="55">ROUND(D187+E187,0)</f>
        <v>275</v>
      </c>
    </row>
    <row r="188" spans="1:6" x14ac:dyDescent="0.3">
      <c r="A188" s="301" t="s">
        <v>60</v>
      </c>
      <c r="B188" s="34" t="s">
        <v>59</v>
      </c>
      <c r="C188" s="314"/>
      <c r="D188" s="332">
        <v>82.874991513600008</v>
      </c>
      <c r="E188" s="326">
        <f t="shared" si="54"/>
        <v>207.18747878400001</v>
      </c>
      <c r="F188" s="608">
        <f t="shared" si="55"/>
        <v>290</v>
      </c>
    </row>
    <row r="189" spans="1:6" x14ac:dyDescent="0.3">
      <c r="A189" s="301" t="s">
        <v>61</v>
      </c>
      <c r="B189" s="34" t="s">
        <v>59</v>
      </c>
      <c r="C189" s="314"/>
      <c r="D189" s="332">
        <v>138.7528267008</v>
      </c>
      <c r="E189" s="326">
        <f t="shared" si="54"/>
        <v>346.88206675200001</v>
      </c>
      <c r="F189" s="608">
        <f t="shared" si="55"/>
        <v>486</v>
      </c>
    </row>
    <row r="190" spans="1:6" x14ac:dyDescent="0.3">
      <c r="A190" s="301" t="s">
        <v>853</v>
      </c>
      <c r="B190" s="34" t="s">
        <v>59</v>
      </c>
      <c r="C190" s="314"/>
      <c r="D190" s="332">
        <v>138.7528267008</v>
      </c>
      <c r="E190" s="326">
        <f t="shared" si="54"/>
        <v>346.88206675200001</v>
      </c>
      <c r="F190" s="608">
        <f t="shared" si="55"/>
        <v>486</v>
      </c>
    </row>
    <row r="191" spans="1:6" x14ac:dyDescent="0.3">
      <c r="A191" s="301" t="s">
        <v>62</v>
      </c>
      <c r="B191" s="34" t="s">
        <v>59</v>
      </c>
      <c r="C191" s="314"/>
      <c r="D191" s="332">
        <v>153.19316613119997</v>
      </c>
      <c r="E191" s="326">
        <f t="shared" si="54"/>
        <v>382.98291532799993</v>
      </c>
      <c r="F191" s="608">
        <f t="shared" si="55"/>
        <v>536</v>
      </c>
    </row>
    <row r="192" spans="1:6" x14ac:dyDescent="0.3">
      <c r="A192" s="301" t="s">
        <v>854</v>
      </c>
      <c r="B192" s="34" t="s">
        <v>59</v>
      </c>
      <c r="C192" s="314"/>
      <c r="D192" s="332">
        <v>124.31248727040001</v>
      </c>
      <c r="E192" s="326">
        <f t="shared" si="54"/>
        <v>310.78121817600004</v>
      </c>
      <c r="F192" s="608">
        <f t="shared" si="55"/>
        <v>435</v>
      </c>
    </row>
    <row r="193" spans="1:6" x14ac:dyDescent="0.3">
      <c r="A193" s="301" t="s">
        <v>62</v>
      </c>
      <c r="B193" s="34" t="s">
        <v>59</v>
      </c>
      <c r="C193" s="314"/>
      <c r="D193" s="332">
        <v>138.7528267008</v>
      </c>
      <c r="E193" s="326">
        <f t="shared" si="54"/>
        <v>346.88206675200001</v>
      </c>
      <c r="F193" s="608">
        <f t="shared" si="55"/>
        <v>486</v>
      </c>
    </row>
    <row r="194" spans="1:6" x14ac:dyDescent="0.3">
      <c r="A194" s="301" t="s">
        <v>855</v>
      </c>
      <c r="B194" s="34" t="s">
        <v>59</v>
      </c>
      <c r="C194" s="314"/>
      <c r="D194" s="332">
        <v>138.7528267008</v>
      </c>
      <c r="E194" s="326">
        <f t="shared" si="54"/>
        <v>346.88206675200001</v>
      </c>
      <c r="F194" s="608">
        <f t="shared" si="55"/>
        <v>486</v>
      </c>
    </row>
    <row r="195" spans="1:6" x14ac:dyDescent="0.3">
      <c r="A195" s="301" t="s">
        <v>856</v>
      </c>
      <c r="B195" s="34" t="s">
        <v>59</v>
      </c>
      <c r="C195" s="314"/>
      <c r="D195" s="332">
        <v>114.89487459840001</v>
      </c>
      <c r="E195" s="326">
        <f t="shared" si="54"/>
        <v>287.23718649600005</v>
      </c>
      <c r="F195" s="608">
        <f t="shared" si="55"/>
        <v>402</v>
      </c>
    </row>
    <row r="196" spans="1:6" x14ac:dyDescent="0.3">
      <c r="A196" s="301" t="s">
        <v>63</v>
      </c>
      <c r="B196" s="34" t="s">
        <v>59</v>
      </c>
      <c r="C196" s="314"/>
      <c r="D196" s="332">
        <v>70.946015462399998</v>
      </c>
      <c r="E196" s="326">
        <f t="shared" si="54"/>
        <v>177.365038656</v>
      </c>
      <c r="F196" s="608">
        <f t="shared" si="55"/>
        <v>248</v>
      </c>
    </row>
    <row r="197" spans="1:6" x14ac:dyDescent="0.3">
      <c r="A197" s="301" t="s">
        <v>62</v>
      </c>
      <c r="B197" s="34" t="s">
        <v>59</v>
      </c>
      <c r="C197" s="314"/>
      <c r="D197" s="332">
        <v>78.480105600000002</v>
      </c>
      <c r="E197" s="326">
        <f t="shared" si="54"/>
        <v>196.200264</v>
      </c>
      <c r="F197" s="608">
        <f t="shared" si="55"/>
        <v>275</v>
      </c>
    </row>
    <row r="198" spans="1:6" x14ac:dyDescent="0.3">
      <c r="A198" s="301" t="s">
        <v>62</v>
      </c>
      <c r="B198" s="34" t="s">
        <v>59</v>
      </c>
      <c r="C198" s="314"/>
      <c r="D198" s="332">
        <v>87.269877427199987</v>
      </c>
      <c r="E198" s="326">
        <f t="shared" si="54"/>
        <v>218.17469356799995</v>
      </c>
      <c r="F198" s="608">
        <f t="shared" si="55"/>
        <v>305</v>
      </c>
    </row>
    <row r="199" spans="1:6" x14ac:dyDescent="0.3">
      <c r="A199" s="301" t="s">
        <v>64</v>
      </c>
      <c r="B199" s="34" t="s">
        <v>59</v>
      </c>
      <c r="C199" s="314"/>
      <c r="D199" s="332">
        <v>100.45453516800001</v>
      </c>
      <c r="E199" s="326">
        <f t="shared" si="54"/>
        <v>251.13633792000002</v>
      </c>
      <c r="F199" s="608">
        <f t="shared" si="55"/>
        <v>352</v>
      </c>
    </row>
    <row r="200" spans="1:6" x14ac:dyDescent="0.3">
      <c r="A200" s="301" t="s">
        <v>65</v>
      </c>
      <c r="B200" s="34" t="s">
        <v>59</v>
      </c>
      <c r="C200" s="314"/>
      <c r="D200" s="332">
        <v>50.227267584000003</v>
      </c>
      <c r="E200" s="326">
        <f t="shared" si="54"/>
        <v>125.56816896000001</v>
      </c>
      <c r="F200" s="608">
        <f t="shared" si="55"/>
        <v>176</v>
      </c>
    </row>
    <row r="201" spans="1:6" x14ac:dyDescent="0.3">
      <c r="A201" s="301" t="s">
        <v>66</v>
      </c>
      <c r="B201" s="34" t="s">
        <v>59</v>
      </c>
      <c r="C201" s="314"/>
      <c r="D201" s="332">
        <v>44.576699980800001</v>
      </c>
      <c r="E201" s="326">
        <f t="shared" si="54"/>
        <v>111.44174995200001</v>
      </c>
      <c r="F201" s="608">
        <f t="shared" si="55"/>
        <v>156</v>
      </c>
    </row>
    <row r="202" spans="1:6" x14ac:dyDescent="0.3">
      <c r="A202" s="301" t="s">
        <v>67</v>
      </c>
      <c r="B202" s="34" t="s">
        <v>59</v>
      </c>
      <c r="C202" s="314"/>
      <c r="D202" s="332">
        <v>21.3465887232</v>
      </c>
      <c r="E202" s="326">
        <f t="shared" si="54"/>
        <v>53.366471808</v>
      </c>
      <c r="F202" s="608">
        <f t="shared" si="55"/>
        <v>75</v>
      </c>
    </row>
    <row r="203" spans="1:6" x14ac:dyDescent="0.3">
      <c r="A203" s="301" t="s">
        <v>68</v>
      </c>
      <c r="B203" s="34" t="s">
        <v>59</v>
      </c>
      <c r="C203" s="314"/>
      <c r="D203" s="332">
        <v>308.89769564159997</v>
      </c>
      <c r="E203" s="326">
        <f t="shared" si="54"/>
        <v>772.24423910399992</v>
      </c>
      <c r="F203" s="608">
        <f t="shared" si="55"/>
        <v>1081</v>
      </c>
    </row>
    <row r="204" spans="1:6" x14ac:dyDescent="0.3">
      <c r="A204" s="301" t="s">
        <v>69</v>
      </c>
      <c r="B204" s="34" t="s">
        <v>59</v>
      </c>
      <c r="C204" s="314"/>
      <c r="D204" s="332"/>
      <c r="E204" s="326"/>
      <c r="F204" s="608"/>
    </row>
    <row r="205" spans="1:6" x14ac:dyDescent="0.3">
      <c r="A205" s="301"/>
      <c r="B205" s="34"/>
      <c r="C205" s="314"/>
      <c r="D205" s="332"/>
      <c r="E205" s="326"/>
      <c r="F205" s="608"/>
    </row>
    <row r="206" spans="1:6" x14ac:dyDescent="0.3">
      <c r="A206" s="301" t="s">
        <v>70</v>
      </c>
      <c r="B206" s="34" t="s">
        <v>59</v>
      </c>
      <c r="C206" s="314"/>
      <c r="D206" s="332">
        <v>66.037033218683533</v>
      </c>
      <c r="E206" s="326">
        <f t="shared" ref="E206:E208" si="56">D206*2.5</f>
        <v>165.09258304670882</v>
      </c>
      <c r="F206" s="608">
        <f t="shared" ref="F206:F208" si="57">ROUND(D206+E206,0)</f>
        <v>231</v>
      </c>
    </row>
    <row r="207" spans="1:6" s="359" customFormat="1" x14ac:dyDescent="0.3">
      <c r="A207" s="301" t="s">
        <v>71</v>
      </c>
      <c r="B207" s="34" t="s">
        <v>59</v>
      </c>
      <c r="C207" s="314"/>
      <c r="D207" s="332">
        <v>66.037033218683533</v>
      </c>
      <c r="E207" s="326">
        <f t="shared" si="56"/>
        <v>165.09258304670882</v>
      </c>
      <c r="F207" s="608">
        <f t="shared" si="57"/>
        <v>231</v>
      </c>
    </row>
    <row r="208" spans="1:6" s="359" customFormat="1" x14ac:dyDescent="0.3">
      <c r="A208" s="301" t="s">
        <v>72</v>
      </c>
      <c r="B208" s="34" t="s">
        <v>59</v>
      </c>
      <c r="C208" s="314"/>
      <c r="D208" s="332">
        <v>54.120231580326688</v>
      </c>
      <c r="E208" s="326">
        <f t="shared" si="56"/>
        <v>135.30057895081671</v>
      </c>
      <c r="F208" s="608">
        <f t="shared" si="57"/>
        <v>189</v>
      </c>
    </row>
    <row r="209" spans="1:6" s="359" customFormat="1" x14ac:dyDescent="0.3">
      <c r="A209" s="301"/>
      <c r="B209" s="34"/>
      <c r="C209" s="314"/>
      <c r="D209" s="332"/>
      <c r="E209" s="326"/>
      <c r="F209" s="608"/>
    </row>
    <row r="210" spans="1:6" s="359" customFormat="1" x14ac:dyDescent="0.3">
      <c r="A210" s="303" t="s">
        <v>1170</v>
      </c>
      <c r="B210" s="302"/>
      <c r="C210" s="305"/>
      <c r="D210" s="332"/>
      <c r="E210" s="326"/>
      <c r="F210" s="608"/>
    </row>
    <row r="211" spans="1:6" x14ac:dyDescent="0.3">
      <c r="A211" s="301" t="s">
        <v>412</v>
      </c>
      <c r="B211" s="302" t="s">
        <v>7</v>
      </c>
      <c r="C211" s="305"/>
      <c r="D211" s="332">
        <v>1800</v>
      </c>
      <c r="E211" s="326">
        <f t="shared" ref="E211" si="58">D211*2.5</f>
        <v>4500</v>
      </c>
      <c r="F211" s="608">
        <f t="shared" ref="F211" si="59">ROUND(D211+E211,0)</f>
        <v>6300</v>
      </c>
    </row>
    <row r="212" spans="1:6" x14ac:dyDescent="0.3">
      <c r="A212" s="301"/>
      <c r="B212" s="302"/>
      <c r="C212" s="305"/>
      <c r="D212" s="332"/>
      <c r="E212" s="326"/>
      <c r="F212" s="618"/>
    </row>
    <row r="213" spans="1:6" x14ac:dyDescent="0.3">
      <c r="A213" s="621" t="s">
        <v>1290</v>
      </c>
      <c r="B213" s="315"/>
      <c r="C213" s="315"/>
      <c r="D213" s="358"/>
      <c r="E213" s="326"/>
      <c r="F213" s="618"/>
    </row>
    <row r="214" spans="1:6" x14ac:dyDescent="0.3">
      <c r="A214" s="621" t="s">
        <v>1397</v>
      </c>
      <c r="B214" s="315"/>
      <c r="C214" s="315"/>
      <c r="D214" s="358"/>
      <c r="E214" s="326"/>
      <c r="F214" s="618"/>
    </row>
    <row r="215" spans="1:6" x14ac:dyDescent="0.3">
      <c r="A215" s="293" t="s">
        <v>1399</v>
      </c>
      <c r="B215" s="310" t="s">
        <v>45</v>
      </c>
      <c r="C215" s="315"/>
      <c r="D215" s="361">
        <v>270</v>
      </c>
      <c r="E215" s="326">
        <f t="shared" ref="E215:E216" si="60">D215*2.5</f>
        <v>675</v>
      </c>
      <c r="F215" s="608">
        <f t="shared" ref="F215:F216" si="61">ROUND(D215+E215,0)</f>
        <v>945</v>
      </c>
    </row>
    <row r="216" spans="1:6" x14ac:dyDescent="0.3">
      <c r="A216" s="293" t="s">
        <v>1398</v>
      </c>
      <c r="B216" s="310" t="s">
        <v>45</v>
      </c>
      <c r="C216" s="315"/>
      <c r="D216" s="361">
        <v>90</v>
      </c>
      <c r="E216" s="326">
        <f t="shared" si="60"/>
        <v>225</v>
      </c>
      <c r="F216" s="608">
        <f t="shared" si="61"/>
        <v>315</v>
      </c>
    </row>
    <row r="217" spans="1:6" x14ac:dyDescent="0.3">
      <c r="A217" s="621"/>
      <c r="B217" s="315"/>
      <c r="C217" s="315"/>
      <c r="D217" s="358"/>
      <c r="E217" s="326"/>
      <c r="F217" s="618"/>
    </row>
    <row r="218" spans="1:6" x14ac:dyDescent="0.3">
      <c r="A218" s="622" t="s">
        <v>1291</v>
      </c>
      <c r="B218" s="371"/>
      <c r="C218" s="371"/>
      <c r="D218" s="372"/>
      <c r="E218" s="326"/>
      <c r="F218" s="618"/>
    </row>
    <row r="219" spans="1:6" x14ac:dyDescent="0.3">
      <c r="A219" s="623" t="s">
        <v>1292</v>
      </c>
      <c r="B219" s="310" t="s">
        <v>45</v>
      </c>
      <c r="C219" s="371"/>
      <c r="D219" s="326">
        <v>6364.77045</v>
      </c>
      <c r="E219" s="326">
        <f t="shared" ref="E219:E222" si="62">D219*2.5</f>
        <v>15911.926125</v>
      </c>
      <c r="F219" s="608">
        <f t="shared" ref="F219:F222" si="63">ROUND(D219+E219,0)</f>
        <v>22277</v>
      </c>
    </row>
    <row r="220" spans="1:6" x14ac:dyDescent="0.3">
      <c r="A220" s="623" t="s">
        <v>1293</v>
      </c>
      <c r="B220" s="310" t="s">
        <v>45</v>
      </c>
      <c r="C220" s="371"/>
      <c r="D220" s="326">
        <v>10607.95075</v>
      </c>
      <c r="E220" s="326">
        <f t="shared" si="62"/>
        <v>26519.876875000002</v>
      </c>
      <c r="F220" s="608">
        <f t="shared" si="63"/>
        <v>37128</v>
      </c>
    </row>
    <row r="221" spans="1:6" x14ac:dyDescent="0.3">
      <c r="A221" s="623" t="s">
        <v>1294</v>
      </c>
      <c r="B221" s="310" t="s">
        <v>45</v>
      </c>
      <c r="C221" s="371"/>
      <c r="D221" s="326">
        <v>16972.7212</v>
      </c>
      <c r="E221" s="326">
        <f t="shared" si="62"/>
        <v>42431.803</v>
      </c>
      <c r="F221" s="608">
        <f t="shared" si="63"/>
        <v>59405</v>
      </c>
    </row>
    <row r="222" spans="1:6" x14ac:dyDescent="0.3">
      <c r="A222" s="623" t="s">
        <v>1295</v>
      </c>
      <c r="B222" s="310" t="s">
        <v>45</v>
      </c>
      <c r="C222" s="371"/>
      <c r="D222" s="326">
        <v>21215.9015</v>
      </c>
      <c r="E222" s="326">
        <f t="shared" si="62"/>
        <v>53039.753750000003</v>
      </c>
      <c r="F222" s="608">
        <f t="shared" si="63"/>
        <v>74256</v>
      </c>
    </row>
    <row r="223" spans="1:6" x14ac:dyDescent="0.3">
      <c r="A223" s="623"/>
      <c r="B223" s="310"/>
      <c r="C223" s="371"/>
      <c r="D223" s="326"/>
      <c r="E223" s="326"/>
      <c r="F223" s="608"/>
    </row>
    <row r="224" spans="1:6" x14ac:dyDescent="0.3">
      <c r="A224" s="621" t="s">
        <v>1396</v>
      </c>
      <c r="B224" s="300"/>
      <c r="C224" s="300"/>
      <c r="D224" s="396"/>
      <c r="E224" s="326"/>
      <c r="F224" s="624"/>
    </row>
    <row r="225" spans="1:6" x14ac:dyDescent="0.3">
      <c r="A225" s="623" t="s">
        <v>1292</v>
      </c>
      <c r="B225" s="310" t="s">
        <v>45</v>
      </c>
      <c r="C225" s="371"/>
      <c r="D225" s="326">
        <v>10607.95075</v>
      </c>
      <c r="E225" s="326">
        <f t="shared" ref="E225:E228" si="64">D225*2.5</f>
        <v>26519.876875000002</v>
      </c>
      <c r="F225" s="608">
        <f t="shared" ref="F225:F228" si="65">ROUND(D225+E225,0)</f>
        <v>37128</v>
      </c>
    </row>
    <row r="226" spans="1:6" x14ac:dyDescent="0.3">
      <c r="A226" s="623" t="s">
        <v>1293</v>
      </c>
      <c r="B226" s="310" t="s">
        <v>45</v>
      </c>
      <c r="C226" s="371"/>
      <c r="D226" s="326">
        <v>16972.7212</v>
      </c>
      <c r="E226" s="326">
        <f t="shared" si="64"/>
        <v>42431.803</v>
      </c>
      <c r="F226" s="608">
        <f t="shared" si="65"/>
        <v>59405</v>
      </c>
    </row>
    <row r="227" spans="1:6" x14ac:dyDescent="0.3">
      <c r="A227" s="623" t="s">
        <v>1294</v>
      </c>
      <c r="B227" s="310" t="s">
        <v>45</v>
      </c>
      <c r="C227" s="371"/>
      <c r="D227" s="326">
        <v>21215.9015</v>
      </c>
      <c r="E227" s="326">
        <f t="shared" si="64"/>
        <v>53039.753750000003</v>
      </c>
      <c r="F227" s="608">
        <f t="shared" si="65"/>
        <v>74256</v>
      </c>
    </row>
    <row r="228" spans="1:6" x14ac:dyDescent="0.3">
      <c r="A228" s="623" t="s">
        <v>1295</v>
      </c>
      <c r="B228" s="310" t="s">
        <v>45</v>
      </c>
      <c r="C228" s="371"/>
      <c r="D228" s="326">
        <v>25459.0818</v>
      </c>
      <c r="E228" s="326">
        <f t="shared" si="64"/>
        <v>63647.7045</v>
      </c>
      <c r="F228" s="608">
        <f t="shared" si="65"/>
        <v>89107</v>
      </c>
    </row>
    <row r="229" spans="1:6" x14ac:dyDescent="0.3">
      <c r="A229" s="623"/>
      <c r="B229" s="310"/>
      <c r="C229" s="371"/>
      <c r="D229" s="326"/>
      <c r="E229" s="326"/>
      <c r="F229" s="608"/>
    </row>
    <row r="230" spans="1:6" x14ac:dyDescent="0.3">
      <c r="A230" s="621" t="s">
        <v>1296</v>
      </c>
      <c r="B230" s="310"/>
      <c r="C230" s="371"/>
      <c r="D230" s="326"/>
      <c r="E230" s="326"/>
      <c r="F230" s="608"/>
    </row>
    <row r="231" spans="1:6" x14ac:dyDescent="0.3">
      <c r="A231" s="623" t="s">
        <v>1292</v>
      </c>
      <c r="B231" s="310" t="s">
        <v>45</v>
      </c>
      <c r="C231" s="371"/>
      <c r="D231" s="326">
        <v>63647.704499999993</v>
      </c>
      <c r="E231" s="326">
        <f t="shared" ref="E231:E234" si="66">D231*2.5</f>
        <v>159119.26124999998</v>
      </c>
      <c r="F231" s="608">
        <f t="shared" ref="F231:F234" si="67">ROUND(D231+E231,0)</f>
        <v>222767</v>
      </c>
    </row>
    <row r="232" spans="1:6" x14ac:dyDescent="0.3">
      <c r="A232" s="623" t="s">
        <v>1293</v>
      </c>
      <c r="B232" s="310" t="s">
        <v>45</v>
      </c>
      <c r="C232" s="371"/>
      <c r="D232" s="326">
        <v>80620.425700000007</v>
      </c>
      <c r="E232" s="326">
        <f t="shared" si="66"/>
        <v>201551.06425000002</v>
      </c>
      <c r="F232" s="608">
        <f t="shared" si="67"/>
        <v>282171</v>
      </c>
    </row>
    <row r="233" spans="1:6" x14ac:dyDescent="0.3">
      <c r="A233" s="623" t="s">
        <v>1294</v>
      </c>
      <c r="B233" s="310" t="s">
        <v>45</v>
      </c>
      <c r="C233" s="371"/>
      <c r="D233" s="326">
        <v>93349.966599999985</v>
      </c>
      <c r="E233" s="326">
        <f t="shared" si="66"/>
        <v>233374.91649999996</v>
      </c>
      <c r="F233" s="608">
        <f t="shared" si="67"/>
        <v>326725</v>
      </c>
    </row>
    <row r="234" spans="1:6" x14ac:dyDescent="0.3">
      <c r="A234" s="623" t="s">
        <v>1295</v>
      </c>
      <c r="B234" s="310" t="s">
        <v>45</v>
      </c>
      <c r="C234" s="371"/>
      <c r="D234" s="326">
        <v>101836.3272</v>
      </c>
      <c r="E234" s="326">
        <f t="shared" si="66"/>
        <v>254590.818</v>
      </c>
      <c r="F234" s="608">
        <f t="shared" si="67"/>
        <v>356427</v>
      </c>
    </row>
    <row r="235" spans="1:6" x14ac:dyDescent="0.3">
      <c r="A235" s="623"/>
      <c r="B235" s="310"/>
      <c r="C235" s="371"/>
      <c r="D235" s="326"/>
      <c r="E235" s="326"/>
      <c r="F235" s="608"/>
    </row>
    <row r="236" spans="1:6" x14ac:dyDescent="0.3">
      <c r="A236" s="621" t="s">
        <v>1297</v>
      </c>
      <c r="B236" s="310"/>
      <c r="C236" s="371"/>
      <c r="D236" s="326"/>
      <c r="E236" s="326"/>
      <c r="F236" s="608"/>
    </row>
    <row r="237" spans="1:6" x14ac:dyDescent="0.3">
      <c r="A237" s="623" t="s">
        <v>1292</v>
      </c>
      <c r="B237" s="310" t="s">
        <v>45</v>
      </c>
      <c r="C237" s="371"/>
      <c r="D237" s="326">
        <v>12729.5409</v>
      </c>
      <c r="E237" s="326">
        <f t="shared" ref="E237:E240" si="68">D237*2.5</f>
        <v>31823.85225</v>
      </c>
      <c r="F237" s="608">
        <f t="shared" ref="F237:F240" si="69">ROUND(D237+E237,0)</f>
        <v>44553</v>
      </c>
    </row>
    <row r="238" spans="1:6" x14ac:dyDescent="0.3">
      <c r="A238" s="623" t="s">
        <v>1293</v>
      </c>
      <c r="B238" s="310" t="s">
        <v>45</v>
      </c>
      <c r="C238" s="371"/>
      <c r="D238" s="326">
        <v>16972.7212</v>
      </c>
      <c r="E238" s="326">
        <f t="shared" si="68"/>
        <v>42431.803</v>
      </c>
      <c r="F238" s="608">
        <f t="shared" si="69"/>
        <v>59405</v>
      </c>
    </row>
    <row r="239" spans="1:6" x14ac:dyDescent="0.3">
      <c r="A239" s="623" t="s">
        <v>1294</v>
      </c>
      <c r="B239" s="310" t="s">
        <v>45</v>
      </c>
      <c r="C239" s="371"/>
      <c r="D239" s="326">
        <v>21215.9015</v>
      </c>
      <c r="E239" s="326">
        <f t="shared" si="68"/>
        <v>53039.753750000003</v>
      </c>
      <c r="F239" s="608">
        <f t="shared" si="69"/>
        <v>74256</v>
      </c>
    </row>
    <row r="240" spans="1:6" x14ac:dyDescent="0.3">
      <c r="A240" s="623" t="s">
        <v>1295</v>
      </c>
      <c r="B240" s="310" t="s">
        <v>45</v>
      </c>
      <c r="C240" s="371"/>
      <c r="D240" s="326">
        <v>23337.491649999996</v>
      </c>
      <c r="E240" s="326">
        <f t="shared" si="68"/>
        <v>58343.729124999991</v>
      </c>
      <c r="F240" s="608">
        <f t="shared" si="69"/>
        <v>81681</v>
      </c>
    </row>
    <row r="241" spans="1:6" x14ac:dyDescent="0.3">
      <c r="A241" s="623"/>
      <c r="B241" s="310"/>
      <c r="C241" s="371"/>
      <c r="D241" s="326"/>
      <c r="E241" s="326"/>
      <c r="F241" s="608"/>
    </row>
    <row r="242" spans="1:6" x14ac:dyDescent="0.3">
      <c r="A242" s="625" t="s">
        <v>1298</v>
      </c>
      <c r="B242" s="310"/>
      <c r="C242" s="371"/>
      <c r="D242" s="326"/>
      <c r="E242" s="326"/>
      <c r="F242" s="608"/>
    </row>
    <row r="243" spans="1:6" x14ac:dyDescent="0.3">
      <c r="A243" s="623" t="s">
        <v>1299</v>
      </c>
      <c r="B243" s="310" t="s">
        <v>45</v>
      </c>
      <c r="C243" s="371"/>
      <c r="D243" s="326">
        <v>424.31802999999996</v>
      </c>
      <c r="E243" s="326">
        <f t="shared" ref="E243:E246" si="70">D243*2.5</f>
        <v>1060.795075</v>
      </c>
      <c r="F243" s="608">
        <f t="shared" ref="F243:F246" si="71">ROUND(D243+E243,0)</f>
        <v>1485</v>
      </c>
    </row>
    <row r="244" spans="1:6" x14ac:dyDescent="0.3">
      <c r="A244" s="623" t="s">
        <v>1300</v>
      </c>
      <c r="B244" s="310" t="s">
        <v>45</v>
      </c>
      <c r="C244" s="371"/>
      <c r="D244" s="326">
        <v>1697.2721199999999</v>
      </c>
      <c r="E244" s="326">
        <f t="shared" si="70"/>
        <v>4243.1803</v>
      </c>
      <c r="F244" s="608">
        <f t="shared" si="71"/>
        <v>5940</v>
      </c>
    </row>
    <row r="245" spans="1:6" x14ac:dyDescent="0.3">
      <c r="A245" s="623" t="s">
        <v>1301</v>
      </c>
      <c r="B245" s="310" t="s">
        <v>45</v>
      </c>
      <c r="C245" s="371"/>
      <c r="D245" s="326">
        <v>3394.5442399999997</v>
      </c>
      <c r="E245" s="326">
        <f t="shared" si="70"/>
        <v>8486.3606</v>
      </c>
      <c r="F245" s="608">
        <f t="shared" si="71"/>
        <v>11881</v>
      </c>
    </row>
    <row r="246" spans="1:6" x14ac:dyDescent="0.3">
      <c r="A246" s="623" t="s">
        <v>1302</v>
      </c>
      <c r="B246" s="310" t="s">
        <v>45</v>
      </c>
      <c r="C246" s="371"/>
      <c r="D246" s="326">
        <v>16972.7212</v>
      </c>
      <c r="E246" s="326">
        <f t="shared" si="70"/>
        <v>42431.803</v>
      </c>
      <c r="F246" s="608">
        <f t="shared" si="71"/>
        <v>59405</v>
      </c>
    </row>
    <row r="247" spans="1:6" x14ac:dyDescent="0.3">
      <c r="A247" s="623"/>
      <c r="B247" s="310"/>
      <c r="C247" s="371"/>
      <c r="D247" s="326"/>
      <c r="E247" s="326"/>
      <c r="F247" s="608"/>
    </row>
    <row r="248" spans="1:6" x14ac:dyDescent="0.3">
      <c r="A248" s="625" t="s">
        <v>1303</v>
      </c>
      <c r="B248" s="310" t="s">
        <v>45</v>
      </c>
      <c r="C248" s="371"/>
      <c r="D248" s="326">
        <v>21215.9015</v>
      </c>
      <c r="E248" s="326">
        <f t="shared" ref="E248" si="72">D248*2.5</f>
        <v>53039.753750000003</v>
      </c>
      <c r="F248" s="608">
        <f t="shared" ref="F248" si="73">ROUND(D248+E248,0)</f>
        <v>74256</v>
      </c>
    </row>
    <row r="249" spans="1:6" x14ac:dyDescent="0.3">
      <c r="A249" s="623"/>
      <c r="B249" s="310"/>
      <c r="C249" s="371"/>
      <c r="D249" s="326"/>
      <c r="E249" s="326"/>
      <c r="F249" s="608"/>
    </row>
    <row r="250" spans="1:6" x14ac:dyDescent="0.3">
      <c r="A250" s="625" t="s">
        <v>1304</v>
      </c>
      <c r="B250" s="310" t="s">
        <v>45</v>
      </c>
      <c r="C250" s="371"/>
      <c r="D250" s="326">
        <v>12729.5409</v>
      </c>
      <c r="E250" s="326">
        <f t="shared" ref="E250" si="74">D250*2.5</f>
        <v>31823.85225</v>
      </c>
      <c r="F250" s="608">
        <f t="shared" ref="F250" si="75">ROUND(D250+E250,0)</f>
        <v>44553</v>
      </c>
    </row>
    <row r="251" spans="1:6" x14ac:dyDescent="0.3">
      <c r="A251" s="623"/>
      <c r="B251" s="310"/>
      <c r="C251" s="371"/>
      <c r="D251" s="326"/>
      <c r="E251" s="326"/>
      <c r="F251" s="608"/>
    </row>
    <row r="252" spans="1:6" x14ac:dyDescent="0.3">
      <c r="A252" s="625" t="s">
        <v>1305</v>
      </c>
      <c r="B252" s="310"/>
      <c r="C252" s="371"/>
      <c r="D252" s="326"/>
      <c r="E252" s="326"/>
      <c r="F252" s="608"/>
    </row>
    <row r="253" spans="1:6" x14ac:dyDescent="0.3">
      <c r="A253" s="623" t="s">
        <v>1306</v>
      </c>
      <c r="B253" s="310" t="s">
        <v>45</v>
      </c>
      <c r="C253" s="371"/>
      <c r="D253" s="326">
        <v>8486.3606</v>
      </c>
      <c r="E253" s="326">
        <f t="shared" ref="E253" si="76">D253*2.5</f>
        <v>21215.9015</v>
      </c>
      <c r="F253" s="608">
        <f t="shared" ref="F253" si="77">ROUND(D253+E253,0)</f>
        <v>29702</v>
      </c>
    </row>
    <row r="254" spans="1:6" x14ac:dyDescent="0.3">
      <c r="A254" s="623"/>
      <c r="B254" s="310"/>
      <c r="C254" s="371"/>
      <c r="D254" s="326"/>
      <c r="E254" s="326"/>
      <c r="F254" s="608"/>
    </row>
    <row r="255" spans="1:6" x14ac:dyDescent="0.3">
      <c r="A255" s="291" t="s">
        <v>1334</v>
      </c>
      <c r="B255" s="310"/>
      <c r="C255" s="371"/>
      <c r="D255" s="326"/>
      <c r="E255" s="326"/>
      <c r="F255" s="608"/>
    </row>
    <row r="256" spans="1:6" x14ac:dyDescent="0.3">
      <c r="A256" s="623" t="s">
        <v>1307</v>
      </c>
      <c r="B256" s="310" t="s">
        <v>45</v>
      </c>
      <c r="C256" s="371"/>
      <c r="D256" s="326">
        <v>23.33559</v>
      </c>
      <c r="E256" s="326">
        <f t="shared" ref="E256" si="78">D256*2.5</f>
        <v>58.338974999999998</v>
      </c>
      <c r="F256" s="608">
        <f t="shared" ref="F256" si="79">ROUND(D256+E256,0)</f>
        <v>82</v>
      </c>
    </row>
    <row r="257" spans="1:211" x14ac:dyDescent="0.3">
      <c r="A257" s="623"/>
      <c r="B257" s="310"/>
      <c r="C257" s="371"/>
      <c r="D257" s="372"/>
      <c r="E257" s="326"/>
      <c r="F257" s="608"/>
    </row>
    <row r="258" spans="1:211" x14ac:dyDescent="0.3">
      <c r="A258" s="293"/>
      <c r="B258" s="371"/>
      <c r="C258" s="371"/>
      <c r="D258" s="372"/>
      <c r="E258" s="326"/>
      <c r="F258" s="608"/>
    </row>
    <row r="259" spans="1:211" x14ac:dyDescent="0.3">
      <c r="A259" s="291" t="s">
        <v>1308</v>
      </c>
      <c r="B259" s="373" t="s">
        <v>7</v>
      </c>
      <c r="C259" s="292"/>
      <c r="D259" s="332"/>
      <c r="E259" s="326"/>
      <c r="F259" s="608"/>
    </row>
    <row r="260" spans="1:211" s="31" customFormat="1" x14ac:dyDescent="0.3">
      <c r="A260" s="291"/>
      <c r="B260" s="373"/>
      <c r="C260" s="292"/>
      <c r="D260" s="332"/>
      <c r="E260" s="326"/>
      <c r="F260" s="608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</row>
    <row r="261" spans="1:211" s="31" customFormat="1" x14ac:dyDescent="0.3">
      <c r="A261" s="291" t="s">
        <v>1309</v>
      </c>
      <c r="B261" s="310" t="s">
        <v>45</v>
      </c>
      <c r="C261" s="292"/>
      <c r="D261" s="332">
        <v>63647.704500000007</v>
      </c>
      <c r="E261" s="326">
        <f t="shared" ref="E261" si="80">D261*2.5</f>
        <v>159119.26125000001</v>
      </c>
      <c r="F261" s="608">
        <f t="shared" ref="F261" si="81">ROUND(D261+E261,0)</f>
        <v>222767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</row>
    <row r="262" spans="1:211" s="31" customFormat="1" x14ac:dyDescent="0.3">
      <c r="A262" s="291" t="s">
        <v>857</v>
      </c>
      <c r="B262" s="373" t="s">
        <v>7</v>
      </c>
      <c r="C262" s="292"/>
      <c r="D262" s="332" t="s">
        <v>7</v>
      </c>
      <c r="E262" s="326"/>
      <c r="F262" s="650" t="s">
        <v>7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</row>
    <row r="263" spans="1:211" s="31" customFormat="1" x14ac:dyDescent="0.3">
      <c r="A263" s="291" t="s">
        <v>1310</v>
      </c>
      <c r="B263" s="310" t="s">
        <v>45</v>
      </c>
      <c r="C263" s="292"/>
      <c r="D263" s="332">
        <v>212159.01499999998</v>
      </c>
      <c r="E263" s="326">
        <f t="shared" ref="E263:E264" si="82">D263*2.5</f>
        <v>530397.53749999998</v>
      </c>
      <c r="F263" s="608">
        <f t="shared" ref="F263:F264" si="83">ROUND(D263+E263,0)</f>
        <v>742557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</row>
    <row r="264" spans="1:211" s="31" customFormat="1" x14ac:dyDescent="0.3">
      <c r="A264" s="291" t="s">
        <v>1311</v>
      </c>
      <c r="B264" s="310" t="s">
        <v>45</v>
      </c>
      <c r="C264" s="292"/>
      <c r="D264" s="332">
        <v>169727.212</v>
      </c>
      <c r="E264" s="326">
        <f t="shared" si="82"/>
        <v>424318.03</v>
      </c>
      <c r="F264" s="608">
        <f t="shared" si="83"/>
        <v>594045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</row>
    <row r="265" spans="1:211" s="31" customFormat="1" x14ac:dyDescent="0.3">
      <c r="A265" s="301"/>
      <c r="B265" s="302"/>
      <c r="C265" s="305"/>
      <c r="D265" s="332"/>
      <c r="E265" s="326"/>
      <c r="F265" s="618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</row>
    <row r="266" spans="1:211" s="31" customFormat="1" x14ac:dyDescent="0.3">
      <c r="A266" s="303"/>
      <c r="B266" s="302"/>
      <c r="C266" s="305"/>
      <c r="D266" s="332"/>
      <c r="E266" s="326"/>
      <c r="F266" s="608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</row>
    <row r="267" spans="1:211" s="31" customFormat="1" x14ac:dyDescent="0.3">
      <c r="A267" s="621" t="s">
        <v>1485</v>
      </c>
      <c r="B267" s="33"/>
      <c r="C267" s="33"/>
      <c r="D267" s="332"/>
      <c r="E267" s="326"/>
      <c r="F267" s="608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</row>
    <row r="268" spans="1:211" s="31" customFormat="1" x14ac:dyDescent="0.3">
      <c r="A268" s="293" t="s">
        <v>858</v>
      </c>
      <c r="B268" s="33" t="s">
        <v>859</v>
      </c>
      <c r="C268" s="300"/>
      <c r="D268" s="332">
        <v>1207.38624</v>
      </c>
      <c r="E268" s="326">
        <f>D268*4.5</f>
        <v>5433.2380800000001</v>
      </c>
      <c r="F268" s="608">
        <f t="shared" ref="F268:F331" si="84">ROUND(D268+E268,0)</f>
        <v>6641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</row>
    <row r="269" spans="1:211" s="31" customFormat="1" x14ac:dyDescent="0.3">
      <c r="A269" s="293" t="s">
        <v>860</v>
      </c>
      <c r="B269" s="33" t="s">
        <v>859</v>
      </c>
      <c r="C269" s="300"/>
      <c r="D269" s="332">
        <v>1207.38624</v>
      </c>
      <c r="E269" s="326">
        <f t="shared" ref="E269:E332" si="85">D269*4.5</f>
        <v>5433.2380800000001</v>
      </c>
      <c r="F269" s="608">
        <f t="shared" si="84"/>
        <v>6641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</row>
    <row r="270" spans="1:211" s="31" customFormat="1" x14ac:dyDescent="0.3">
      <c r="A270" s="293" t="s">
        <v>861</v>
      </c>
      <c r="B270" s="33" t="s">
        <v>859</v>
      </c>
      <c r="C270" s="300"/>
      <c r="D270" s="332">
        <v>905.53968000000009</v>
      </c>
      <c r="E270" s="326">
        <f t="shared" si="85"/>
        <v>4074.9285600000003</v>
      </c>
      <c r="F270" s="608">
        <f t="shared" si="84"/>
        <v>4980</v>
      </c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</row>
    <row r="271" spans="1:211" s="31" customFormat="1" x14ac:dyDescent="0.3">
      <c r="A271" s="293" t="s">
        <v>862</v>
      </c>
      <c r="B271" s="33" t="s">
        <v>859</v>
      </c>
      <c r="C271" s="300"/>
      <c r="D271" s="332">
        <v>1207.38624</v>
      </c>
      <c r="E271" s="326">
        <f t="shared" si="85"/>
        <v>5433.2380800000001</v>
      </c>
      <c r="F271" s="608">
        <f t="shared" si="84"/>
        <v>6641</v>
      </c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</row>
    <row r="272" spans="1:211" s="31" customFormat="1" x14ac:dyDescent="0.3">
      <c r="A272" s="293" t="s">
        <v>863</v>
      </c>
      <c r="B272" s="33" t="s">
        <v>859</v>
      </c>
      <c r="C272" s="300"/>
      <c r="D272" s="332">
        <v>1207.38624</v>
      </c>
      <c r="E272" s="326">
        <f t="shared" si="85"/>
        <v>5433.2380800000001</v>
      </c>
      <c r="F272" s="608">
        <f t="shared" si="84"/>
        <v>6641</v>
      </c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</row>
    <row r="273" spans="1:211" s="31" customFormat="1" x14ac:dyDescent="0.3">
      <c r="A273" s="293" t="s">
        <v>864</v>
      </c>
      <c r="B273" s="33" t="s">
        <v>859</v>
      </c>
      <c r="C273" s="300"/>
      <c r="D273" s="332">
        <v>301.84656000000001</v>
      </c>
      <c r="E273" s="326">
        <f t="shared" si="85"/>
        <v>1358.30952</v>
      </c>
      <c r="F273" s="608">
        <f t="shared" si="84"/>
        <v>1660</v>
      </c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</row>
    <row r="274" spans="1:211" s="31" customFormat="1" x14ac:dyDescent="0.3">
      <c r="A274" s="293" t="s">
        <v>865</v>
      </c>
      <c r="B274" s="33" t="s">
        <v>859</v>
      </c>
      <c r="C274" s="300"/>
      <c r="D274" s="332">
        <v>1207.38624</v>
      </c>
      <c r="E274" s="326">
        <f t="shared" si="85"/>
        <v>5433.2380800000001</v>
      </c>
      <c r="F274" s="608">
        <f t="shared" si="84"/>
        <v>6641</v>
      </c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</row>
    <row r="275" spans="1:211" s="31" customFormat="1" x14ac:dyDescent="0.3">
      <c r="A275" s="293" t="s">
        <v>866</v>
      </c>
      <c r="B275" s="33" t="s">
        <v>859</v>
      </c>
      <c r="C275" s="300"/>
      <c r="D275" s="332">
        <v>603.69312000000002</v>
      </c>
      <c r="E275" s="326">
        <f t="shared" si="85"/>
        <v>2716.61904</v>
      </c>
      <c r="F275" s="608">
        <f t="shared" si="84"/>
        <v>3320</v>
      </c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</row>
    <row r="276" spans="1:211" s="31" customFormat="1" x14ac:dyDescent="0.3">
      <c r="A276" s="293" t="s">
        <v>867</v>
      </c>
      <c r="B276" s="33" t="s">
        <v>859</v>
      </c>
      <c r="C276" s="300"/>
      <c r="D276" s="332">
        <v>301.84656000000001</v>
      </c>
      <c r="E276" s="326">
        <f t="shared" si="85"/>
        <v>1358.30952</v>
      </c>
      <c r="F276" s="608">
        <f t="shared" si="84"/>
        <v>1660</v>
      </c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</row>
    <row r="277" spans="1:211" s="31" customFormat="1" x14ac:dyDescent="0.3">
      <c r="A277" s="293" t="s">
        <v>868</v>
      </c>
      <c r="B277" s="33" t="s">
        <v>859</v>
      </c>
      <c r="C277" s="300"/>
      <c r="D277" s="332">
        <v>1207.38624</v>
      </c>
      <c r="E277" s="326">
        <f t="shared" si="85"/>
        <v>5433.2380800000001</v>
      </c>
      <c r="F277" s="608">
        <f t="shared" si="84"/>
        <v>6641</v>
      </c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</row>
    <row r="278" spans="1:211" s="31" customFormat="1" x14ac:dyDescent="0.3">
      <c r="A278" s="293" t="s">
        <v>869</v>
      </c>
      <c r="B278" s="33" t="s">
        <v>859</v>
      </c>
      <c r="C278" s="300"/>
      <c r="D278" s="332">
        <v>603.69312000000002</v>
      </c>
      <c r="E278" s="326">
        <f t="shared" si="85"/>
        <v>2716.61904</v>
      </c>
      <c r="F278" s="608">
        <f t="shared" si="84"/>
        <v>3320</v>
      </c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</row>
    <row r="279" spans="1:211" s="31" customFormat="1" x14ac:dyDescent="0.3">
      <c r="A279" s="293" t="s">
        <v>870</v>
      </c>
      <c r="B279" s="33" t="s">
        <v>859</v>
      </c>
      <c r="C279" s="300"/>
      <c r="D279" s="332">
        <v>1207.38624</v>
      </c>
      <c r="E279" s="326">
        <f t="shared" si="85"/>
        <v>5433.2380800000001</v>
      </c>
      <c r="F279" s="608">
        <f t="shared" si="84"/>
        <v>6641</v>
      </c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</row>
    <row r="280" spans="1:211" s="31" customFormat="1" x14ac:dyDescent="0.3">
      <c r="A280" s="293" t="s">
        <v>871</v>
      </c>
      <c r="B280" s="33" t="s">
        <v>859</v>
      </c>
      <c r="C280" s="300"/>
      <c r="D280" s="332">
        <v>1207.38624</v>
      </c>
      <c r="E280" s="326">
        <f t="shared" si="85"/>
        <v>5433.2380800000001</v>
      </c>
      <c r="F280" s="608">
        <f t="shared" si="84"/>
        <v>6641</v>
      </c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</row>
    <row r="281" spans="1:211" s="31" customFormat="1" x14ac:dyDescent="0.3">
      <c r="A281" s="293" t="s">
        <v>872</v>
      </c>
      <c r="B281" s="33" t="s">
        <v>859</v>
      </c>
      <c r="C281" s="300"/>
      <c r="D281" s="332">
        <v>1207.38624</v>
      </c>
      <c r="E281" s="326">
        <f t="shared" si="85"/>
        <v>5433.2380800000001</v>
      </c>
      <c r="F281" s="608">
        <f t="shared" si="84"/>
        <v>6641</v>
      </c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</row>
    <row r="282" spans="1:211" s="31" customFormat="1" x14ac:dyDescent="0.3">
      <c r="A282" s="293" t="s">
        <v>873</v>
      </c>
      <c r="B282" s="33" t="s">
        <v>859</v>
      </c>
      <c r="C282" s="300"/>
      <c r="D282" s="332">
        <v>1207.38624</v>
      </c>
      <c r="E282" s="326">
        <f t="shared" si="85"/>
        <v>5433.2380800000001</v>
      </c>
      <c r="F282" s="608">
        <f t="shared" si="84"/>
        <v>6641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</row>
    <row r="283" spans="1:211" s="31" customFormat="1" x14ac:dyDescent="0.3">
      <c r="A283" s="293" t="s">
        <v>874</v>
      </c>
      <c r="B283" s="33" t="s">
        <v>859</v>
      </c>
      <c r="C283" s="300"/>
      <c r="D283" s="332">
        <v>1207.38624</v>
      </c>
      <c r="E283" s="326">
        <f t="shared" si="85"/>
        <v>5433.2380800000001</v>
      </c>
      <c r="F283" s="608">
        <f t="shared" si="84"/>
        <v>6641</v>
      </c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</row>
    <row r="284" spans="1:211" s="31" customFormat="1" x14ac:dyDescent="0.3">
      <c r="A284" s="293" t="s">
        <v>875</v>
      </c>
      <c r="B284" s="33" t="s">
        <v>859</v>
      </c>
      <c r="C284" s="300"/>
      <c r="D284" s="332">
        <v>1207.38624</v>
      </c>
      <c r="E284" s="326">
        <f t="shared" si="85"/>
        <v>5433.2380800000001</v>
      </c>
      <c r="F284" s="608">
        <f t="shared" si="84"/>
        <v>6641</v>
      </c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</row>
    <row r="285" spans="1:211" s="31" customFormat="1" x14ac:dyDescent="0.3">
      <c r="A285" s="293" t="s">
        <v>876</v>
      </c>
      <c r="B285" s="33" t="s">
        <v>859</v>
      </c>
      <c r="C285" s="300"/>
      <c r="D285" s="332">
        <v>1207.38624</v>
      </c>
      <c r="E285" s="326">
        <f t="shared" si="85"/>
        <v>5433.2380800000001</v>
      </c>
      <c r="F285" s="608">
        <f t="shared" si="84"/>
        <v>6641</v>
      </c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</row>
    <row r="286" spans="1:211" s="31" customFormat="1" x14ac:dyDescent="0.3">
      <c r="A286" s="293" t="s">
        <v>877</v>
      </c>
      <c r="B286" s="33" t="s">
        <v>859</v>
      </c>
      <c r="C286" s="300"/>
      <c r="D286" s="332">
        <v>1207.38624</v>
      </c>
      <c r="E286" s="326">
        <f t="shared" si="85"/>
        <v>5433.2380800000001</v>
      </c>
      <c r="F286" s="608">
        <f t="shared" si="84"/>
        <v>6641</v>
      </c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</row>
    <row r="287" spans="1:211" s="31" customFormat="1" x14ac:dyDescent="0.3">
      <c r="A287" s="293" t="s">
        <v>878</v>
      </c>
      <c r="B287" s="33" t="s">
        <v>859</v>
      </c>
      <c r="C287" s="300"/>
      <c r="D287" s="332">
        <v>603.69312000000002</v>
      </c>
      <c r="E287" s="326">
        <f t="shared" si="85"/>
        <v>2716.61904</v>
      </c>
      <c r="F287" s="608">
        <f t="shared" si="84"/>
        <v>3320</v>
      </c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</row>
    <row r="288" spans="1:211" s="31" customFormat="1" x14ac:dyDescent="0.3">
      <c r="A288" s="293" t="s">
        <v>879</v>
      </c>
      <c r="B288" s="33" t="s">
        <v>859</v>
      </c>
      <c r="C288" s="300"/>
      <c r="D288" s="332">
        <v>1207.38624</v>
      </c>
      <c r="E288" s="326">
        <f t="shared" si="85"/>
        <v>5433.2380800000001</v>
      </c>
      <c r="F288" s="608">
        <f t="shared" si="84"/>
        <v>6641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</row>
    <row r="289" spans="1:211" s="31" customFormat="1" x14ac:dyDescent="0.3">
      <c r="A289" s="293" t="s">
        <v>880</v>
      </c>
      <c r="B289" s="33" t="s">
        <v>859</v>
      </c>
      <c r="C289" s="300"/>
      <c r="D289" s="332">
        <v>1207.38624</v>
      </c>
      <c r="E289" s="326">
        <f t="shared" si="85"/>
        <v>5433.2380800000001</v>
      </c>
      <c r="F289" s="608">
        <f t="shared" si="84"/>
        <v>6641</v>
      </c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</row>
    <row r="290" spans="1:211" s="31" customFormat="1" x14ac:dyDescent="0.3">
      <c r="A290" s="293" t="s">
        <v>881</v>
      </c>
      <c r="B290" s="33" t="s">
        <v>859</v>
      </c>
      <c r="C290" s="300"/>
      <c r="D290" s="332">
        <v>1207.38624</v>
      </c>
      <c r="E290" s="326">
        <f t="shared" si="85"/>
        <v>5433.2380800000001</v>
      </c>
      <c r="F290" s="608">
        <f t="shared" si="84"/>
        <v>6641</v>
      </c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</row>
    <row r="291" spans="1:211" s="31" customFormat="1" x14ac:dyDescent="0.3">
      <c r="A291" s="293" t="s">
        <v>882</v>
      </c>
      <c r="B291" s="33" t="s">
        <v>859</v>
      </c>
      <c r="C291" s="300"/>
      <c r="D291" s="332">
        <v>603.69312000000002</v>
      </c>
      <c r="E291" s="326">
        <f t="shared" si="85"/>
        <v>2716.61904</v>
      </c>
      <c r="F291" s="608">
        <f t="shared" si="84"/>
        <v>3320</v>
      </c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</row>
    <row r="292" spans="1:211" s="31" customFormat="1" x14ac:dyDescent="0.3">
      <c r="A292" s="293" t="s">
        <v>883</v>
      </c>
      <c r="B292" s="33" t="s">
        <v>859</v>
      </c>
      <c r="C292" s="300"/>
      <c r="D292" s="332">
        <v>1207.38624</v>
      </c>
      <c r="E292" s="326">
        <f t="shared" si="85"/>
        <v>5433.2380800000001</v>
      </c>
      <c r="F292" s="608">
        <f t="shared" si="84"/>
        <v>6641</v>
      </c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</row>
    <row r="293" spans="1:211" s="31" customFormat="1" x14ac:dyDescent="0.3">
      <c r="A293" s="293" t="s">
        <v>884</v>
      </c>
      <c r="B293" s="33" t="s">
        <v>859</v>
      </c>
      <c r="C293" s="300"/>
      <c r="D293" s="332">
        <v>1207.38624</v>
      </c>
      <c r="E293" s="326">
        <f t="shared" si="85"/>
        <v>5433.2380800000001</v>
      </c>
      <c r="F293" s="608">
        <f t="shared" si="84"/>
        <v>6641</v>
      </c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</row>
    <row r="294" spans="1:211" s="31" customFormat="1" x14ac:dyDescent="0.3">
      <c r="A294" s="293" t="s">
        <v>885</v>
      </c>
      <c r="B294" s="33" t="s">
        <v>859</v>
      </c>
      <c r="C294" s="300"/>
      <c r="D294" s="332">
        <v>1207.38624</v>
      </c>
      <c r="E294" s="326">
        <f t="shared" si="85"/>
        <v>5433.2380800000001</v>
      </c>
      <c r="F294" s="608">
        <f t="shared" si="84"/>
        <v>6641</v>
      </c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</row>
    <row r="295" spans="1:211" s="31" customFormat="1" x14ac:dyDescent="0.3">
      <c r="A295" s="293" t="s">
        <v>886</v>
      </c>
      <c r="B295" s="33" t="s">
        <v>859</v>
      </c>
      <c r="C295" s="300"/>
      <c r="D295" s="332">
        <v>1207.38624</v>
      </c>
      <c r="E295" s="326">
        <f t="shared" si="85"/>
        <v>5433.2380800000001</v>
      </c>
      <c r="F295" s="608">
        <f t="shared" si="84"/>
        <v>6641</v>
      </c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</row>
    <row r="296" spans="1:211" s="31" customFormat="1" x14ac:dyDescent="0.3">
      <c r="A296" s="293" t="s">
        <v>887</v>
      </c>
      <c r="B296" s="33" t="s">
        <v>859</v>
      </c>
      <c r="C296" s="300"/>
      <c r="D296" s="332">
        <v>1207.38624</v>
      </c>
      <c r="E296" s="326">
        <f t="shared" si="85"/>
        <v>5433.2380800000001</v>
      </c>
      <c r="F296" s="608">
        <f t="shared" si="84"/>
        <v>6641</v>
      </c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</row>
    <row r="297" spans="1:211" s="31" customFormat="1" x14ac:dyDescent="0.3">
      <c r="A297" s="293" t="s">
        <v>888</v>
      </c>
      <c r="B297" s="33" t="s">
        <v>859</v>
      </c>
      <c r="C297" s="300"/>
      <c r="D297" s="332">
        <v>1207.38624</v>
      </c>
      <c r="E297" s="326">
        <f t="shared" si="85"/>
        <v>5433.2380800000001</v>
      </c>
      <c r="F297" s="608">
        <f t="shared" si="84"/>
        <v>6641</v>
      </c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</row>
    <row r="298" spans="1:211" s="31" customFormat="1" x14ac:dyDescent="0.3">
      <c r="A298" s="293" t="s">
        <v>889</v>
      </c>
      <c r="B298" s="33" t="s">
        <v>859</v>
      </c>
      <c r="C298" s="300"/>
      <c r="D298" s="332">
        <v>1207.38624</v>
      </c>
      <c r="E298" s="326">
        <f t="shared" si="85"/>
        <v>5433.2380800000001</v>
      </c>
      <c r="F298" s="608">
        <f t="shared" si="84"/>
        <v>6641</v>
      </c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</row>
    <row r="299" spans="1:211" s="31" customFormat="1" x14ac:dyDescent="0.3">
      <c r="A299" s="293" t="s">
        <v>890</v>
      </c>
      <c r="B299" s="33" t="s">
        <v>859</v>
      </c>
      <c r="C299" s="300"/>
      <c r="D299" s="332">
        <v>1207.38624</v>
      </c>
      <c r="E299" s="326">
        <f t="shared" si="85"/>
        <v>5433.2380800000001</v>
      </c>
      <c r="F299" s="608">
        <f t="shared" si="84"/>
        <v>6641</v>
      </c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</row>
    <row r="300" spans="1:211" s="31" customFormat="1" x14ac:dyDescent="0.3">
      <c r="A300" s="293" t="s">
        <v>891</v>
      </c>
      <c r="B300" s="33" t="s">
        <v>859</v>
      </c>
      <c r="C300" s="300"/>
      <c r="D300" s="332">
        <v>1207.38624</v>
      </c>
      <c r="E300" s="326">
        <f t="shared" si="85"/>
        <v>5433.2380800000001</v>
      </c>
      <c r="F300" s="608">
        <f t="shared" si="84"/>
        <v>6641</v>
      </c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</row>
    <row r="301" spans="1:211" s="31" customFormat="1" x14ac:dyDescent="0.3">
      <c r="A301" s="293" t="s">
        <v>892</v>
      </c>
      <c r="B301" s="33" t="s">
        <v>859</v>
      </c>
      <c r="C301" s="300"/>
      <c r="D301" s="332">
        <v>1207.38624</v>
      </c>
      <c r="E301" s="326">
        <f t="shared" si="85"/>
        <v>5433.2380800000001</v>
      </c>
      <c r="F301" s="608">
        <f t="shared" si="84"/>
        <v>6641</v>
      </c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</row>
    <row r="302" spans="1:211" s="31" customFormat="1" x14ac:dyDescent="0.3">
      <c r="A302" s="293" t="s">
        <v>893</v>
      </c>
      <c r="B302" s="33" t="s">
        <v>859</v>
      </c>
      <c r="C302" s="300"/>
      <c r="D302" s="332">
        <v>1207.38624</v>
      </c>
      <c r="E302" s="326">
        <f t="shared" si="85"/>
        <v>5433.2380800000001</v>
      </c>
      <c r="F302" s="608">
        <f t="shared" si="84"/>
        <v>6641</v>
      </c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</row>
    <row r="303" spans="1:211" s="31" customFormat="1" x14ac:dyDescent="0.3">
      <c r="A303" s="293" t="s">
        <v>894</v>
      </c>
      <c r="B303" s="33" t="s">
        <v>859</v>
      </c>
      <c r="C303" s="300"/>
      <c r="D303" s="332">
        <v>1207.38624</v>
      </c>
      <c r="E303" s="326">
        <f t="shared" si="85"/>
        <v>5433.2380800000001</v>
      </c>
      <c r="F303" s="608">
        <f t="shared" si="84"/>
        <v>6641</v>
      </c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</row>
    <row r="304" spans="1:211" s="31" customFormat="1" x14ac:dyDescent="0.3">
      <c r="A304" s="293" t="s">
        <v>895</v>
      </c>
      <c r="B304" s="33" t="s">
        <v>859</v>
      </c>
      <c r="C304" s="300"/>
      <c r="D304" s="332">
        <v>1207.38624</v>
      </c>
      <c r="E304" s="326">
        <f t="shared" si="85"/>
        <v>5433.2380800000001</v>
      </c>
      <c r="F304" s="608">
        <f t="shared" si="84"/>
        <v>6641</v>
      </c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</row>
    <row r="305" spans="1:211" s="31" customFormat="1" x14ac:dyDescent="0.3">
      <c r="A305" s="293" t="s">
        <v>896</v>
      </c>
      <c r="B305" s="33" t="s">
        <v>859</v>
      </c>
      <c r="C305" s="300"/>
      <c r="D305" s="332">
        <v>1207.38624</v>
      </c>
      <c r="E305" s="326">
        <f t="shared" si="85"/>
        <v>5433.2380800000001</v>
      </c>
      <c r="F305" s="608">
        <f t="shared" si="84"/>
        <v>6641</v>
      </c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</row>
    <row r="306" spans="1:211" s="31" customFormat="1" x14ac:dyDescent="0.3">
      <c r="A306" s="293" t="s">
        <v>897</v>
      </c>
      <c r="B306" s="33" t="s">
        <v>859</v>
      </c>
      <c r="C306" s="300"/>
      <c r="D306" s="332">
        <v>1207.38624</v>
      </c>
      <c r="E306" s="326">
        <f t="shared" si="85"/>
        <v>5433.2380800000001</v>
      </c>
      <c r="F306" s="608">
        <f t="shared" si="84"/>
        <v>6641</v>
      </c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</row>
    <row r="307" spans="1:211" s="31" customFormat="1" x14ac:dyDescent="0.3">
      <c r="A307" s="293" t="s">
        <v>898</v>
      </c>
      <c r="B307" s="33" t="s">
        <v>859</v>
      </c>
      <c r="C307" s="300"/>
      <c r="D307" s="332">
        <v>301.84656000000001</v>
      </c>
      <c r="E307" s="326">
        <f t="shared" si="85"/>
        <v>1358.30952</v>
      </c>
      <c r="F307" s="608">
        <f t="shared" si="84"/>
        <v>1660</v>
      </c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</row>
    <row r="308" spans="1:211" s="31" customFormat="1" x14ac:dyDescent="0.3">
      <c r="A308" s="293" t="s">
        <v>899</v>
      </c>
      <c r="B308" s="33" t="s">
        <v>859</v>
      </c>
      <c r="C308" s="300"/>
      <c r="D308" s="332">
        <v>301.84656000000001</v>
      </c>
      <c r="E308" s="326">
        <f t="shared" si="85"/>
        <v>1358.30952</v>
      </c>
      <c r="F308" s="608">
        <f t="shared" si="84"/>
        <v>1660</v>
      </c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</row>
    <row r="309" spans="1:211" s="31" customFormat="1" x14ac:dyDescent="0.3">
      <c r="A309" s="293" t="s">
        <v>900</v>
      </c>
      <c r="B309" s="33" t="s">
        <v>859</v>
      </c>
      <c r="C309" s="300"/>
      <c r="D309" s="332">
        <v>1207.38624</v>
      </c>
      <c r="E309" s="326">
        <f t="shared" si="85"/>
        <v>5433.2380800000001</v>
      </c>
      <c r="F309" s="608">
        <f t="shared" si="84"/>
        <v>6641</v>
      </c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</row>
    <row r="310" spans="1:211" s="31" customFormat="1" x14ac:dyDescent="0.3">
      <c r="A310" s="293" t="s">
        <v>901</v>
      </c>
      <c r="B310" s="33" t="s">
        <v>859</v>
      </c>
      <c r="C310" s="300"/>
      <c r="D310" s="332">
        <v>1207.38624</v>
      </c>
      <c r="E310" s="326">
        <f t="shared" si="85"/>
        <v>5433.2380800000001</v>
      </c>
      <c r="F310" s="608">
        <f t="shared" si="84"/>
        <v>6641</v>
      </c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</row>
    <row r="311" spans="1:211" s="31" customFormat="1" x14ac:dyDescent="0.3">
      <c r="A311" s="293" t="s">
        <v>902</v>
      </c>
      <c r="B311" s="33" t="s">
        <v>859</v>
      </c>
      <c r="C311" s="300"/>
      <c r="D311" s="332">
        <v>1207.38624</v>
      </c>
      <c r="E311" s="326">
        <f t="shared" si="85"/>
        <v>5433.2380800000001</v>
      </c>
      <c r="F311" s="608">
        <f t="shared" si="84"/>
        <v>6641</v>
      </c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</row>
    <row r="312" spans="1:211" s="31" customFormat="1" x14ac:dyDescent="0.3">
      <c r="A312" s="293" t="s">
        <v>903</v>
      </c>
      <c r="B312" s="33" t="s">
        <v>859</v>
      </c>
      <c r="C312" s="300"/>
      <c r="D312" s="332">
        <v>1207.38624</v>
      </c>
      <c r="E312" s="326">
        <f t="shared" si="85"/>
        <v>5433.2380800000001</v>
      </c>
      <c r="F312" s="608">
        <f t="shared" si="84"/>
        <v>6641</v>
      </c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</row>
    <row r="313" spans="1:211" s="31" customFormat="1" x14ac:dyDescent="0.3">
      <c r="A313" s="293" t="s">
        <v>904</v>
      </c>
      <c r="B313" s="33" t="s">
        <v>859</v>
      </c>
      <c r="C313" s="300"/>
      <c r="D313" s="332">
        <v>1207.38624</v>
      </c>
      <c r="E313" s="326">
        <f t="shared" si="85"/>
        <v>5433.2380800000001</v>
      </c>
      <c r="F313" s="608">
        <f t="shared" si="84"/>
        <v>6641</v>
      </c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</row>
    <row r="314" spans="1:211" s="31" customFormat="1" x14ac:dyDescent="0.3">
      <c r="A314" s="293" t="s">
        <v>905</v>
      </c>
      <c r="B314" s="33" t="s">
        <v>859</v>
      </c>
      <c r="C314" s="300"/>
      <c r="D314" s="332">
        <v>1207.38624</v>
      </c>
      <c r="E314" s="326">
        <f t="shared" si="85"/>
        <v>5433.2380800000001</v>
      </c>
      <c r="F314" s="608">
        <f t="shared" si="84"/>
        <v>6641</v>
      </c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</row>
    <row r="315" spans="1:211" s="31" customFormat="1" x14ac:dyDescent="0.3">
      <c r="A315" s="293" t="s">
        <v>906</v>
      </c>
      <c r="B315" s="33" t="s">
        <v>859</v>
      </c>
      <c r="C315" s="300"/>
      <c r="D315" s="332">
        <v>1207.38624</v>
      </c>
      <c r="E315" s="326">
        <f t="shared" si="85"/>
        <v>5433.2380800000001</v>
      </c>
      <c r="F315" s="608">
        <f t="shared" si="84"/>
        <v>6641</v>
      </c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</row>
    <row r="316" spans="1:211" s="31" customFormat="1" x14ac:dyDescent="0.3">
      <c r="A316" s="293" t="s">
        <v>907</v>
      </c>
      <c r="B316" s="33" t="s">
        <v>859</v>
      </c>
      <c r="C316" s="300"/>
      <c r="D316" s="332">
        <v>1207.38624</v>
      </c>
      <c r="E316" s="326">
        <f t="shared" si="85"/>
        <v>5433.2380800000001</v>
      </c>
      <c r="F316" s="608">
        <f t="shared" si="84"/>
        <v>6641</v>
      </c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</row>
    <row r="317" spans="1:211" s="31" customFormat="1" x14ac:dyDescent="0.3">
      <c r="A317" s="293" t="s">
        <v>908</v>
      </c>
      <c r="B317" s="33" t="s">
        <v>859</v>
      </c>
      <c r="C317" s="300"/>
      <c r="D317" s="332">
        <v>1207.38624</v>
      </c>
      <c r="E317" s="326">
        <f t="shared" si="85"/>
        <v>5433.2380800000001</v>
      </c>
      <c r="F317" s="608">
        <f t="shared" si="84"/>
        <v>6641</v>
      </c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</row>
    <row r="318" spans="1:211" s="31" customFormat="1" x14ac:dyDescent="0.3">
      <c r="A318" s="293" t="s">
        <v>909</v>
      </c>
      <c r="B318" s="33" t="s">
        <v>859</v>
      </c>
      <c r="C318" s="300"/>
      <c r="D318" s="332">
        <v>1207.38624</v>
      </c>
      <c r="E318" s="326">
        <f t="shared" si="85"/>
        <v>5433.2380800000001</v>
      </c>
      <c r="F318" s="608">
        <f t="shared" si="84"/>
        <v>6641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</row>
    <row r="319" spans="1:211" s="31" customFormat="1" x14ac:dyDescent="0.3">
      <c r="A319" s="293" t="s">
        <v>910</v>
      </c>
      <c r="B319" s="33" t="s">
        <v>859</v>
      </c>
      <c r="C319" s="300"/>
      <c r="D319" s="332">
        <v>301.84656000000001</v>
      </c>
      <c r="E319" s="326">
        <f t="shared" si="85"/>
        <v>1358.30952</v>
      </c>
      <c r="F319" s="608">
        <f t="shared" si="84"/>
        <v>1660</v>
      </c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</row>
    <row r="320" spans="1:211" s="31" customFormat="1" x14ac:dyDescent="0.3">
      <c r="A320" s="293" t="s">
        <v>911</v>
      </c>
      <c r="B320" s="33" t="s">
        <v>859</v>
      </c>
      <c r="C320" s="300"/>
      <c r="D320" s="332">
        <v>301.84656000000001</v>
      </c>
      <c r="E320" s="326">
        <f t="shared" si="85"/>
        <v>1358.30952</v>
      </c>
      <c r="F320" s="608">
        <f t="shared" si="84"/>
        <v>1660</v>
      </c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</row>
    <row r="321" spans="1:211" s="31" customFormat="1" x14ac:dyDescent="0.3">
      <c r="A321" s="293" t="s">
        <v>912</v>
      </c>
      <c r="B321" s="33" t="s">
        <v>859</v>
      </c>
      <c r="C321" s="300"/>
      <c r="D321" s="332">
        <v>301.84656000000001</v>
      </c>
      <c r="E321" s="326">
        <f t="shared" si="85"/>
        <v>1358.30952</v>
      </c>
      <c r="F321" s="608">
        <f t="shared" si="84"/>
        <v>1660</v>
      </c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</row>
    <row r="322" spans="1:211" s="31" customFormat="1" x14ac:dyDescent="0.3">
      <c r="A322" s="293" t="s">
        <v>913</v>
      </c>
      <c r="B322" s="33" t="s">
        <v>859</v>
      </c>
      <c r="C322" s="300"/>
      <c r="D322" s="332">
        <v>603.69312000000002</v>
      </c>
      <c r="E322" s="326">
        <f t="shared" si="85"/>
        <v>2716.61904</v>
      </c>
      <c r="F322" s="608">
        <f t="shared" si="84"/>
        <v>3320</v>
      </c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</row>
    <row r="323" spans="1:211" s="31" customFormat="1" x14ac:dyDescent="0.3">
      <c r="A323" s="293" t="s">
        <v>914</v>
      </c>
      <c r="B323" s="33" t="s">
        <v>859</v>
      </c>
      <c r="C323" s="300"/>
      <c r="D323" s="332">
        <v>1207.38624</v>
      </c>
      <c r="E323" s="326">
        <f t="shared" si="85"/>
        <v>5433.2380800000001</v>
      </c>
      <c r="F323" s="608">
        <f t="shared" si="84"/>
        <v>6641</v>
      </c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</row>
    <row r="324" spans="1:211" s="31" customFormat="1" x14ac:dyDescent="0.3">
      <c r="A324" s="293" t="s">
        <v>915</v>
      </c>
      <c r="B324" s="33" t="s">
        <v>859</v>
      </c>
      <c r="C324" s="300"/>
      <c r="D324" s="332">
        <v>1207.38624</v>
      </c>
      <c r="E324" s="326">
        <f t="shared" si="85"/>
        <v>5433.2380800000001</v>
      </c>
      <c r="F324" s="608">
        <f t="shared" si="84"/>
        <v>6641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</row>
    <row r="325" spans="1:211" s="31" customFormat="1" x14ac:dyDescent="0.3">
      <c r="A325" s="293" t="s">
        <v>916</v>
      </c>
      <c r="B325" s="33" t="s">
        <v>859</v>
      </c>
      <c r="C325" s="300"/>
      <c r="D325" s="332">
        <v>1207.38624</v>
      </c>
      <c r="E325" s="326">
        <f t="shared" si="85"/>
        <v>5433.2380800000001</v>
      </c>
      <c r="F325" s="608">
        <f t="shared" si="84"/>
        <v>6641</v>
      </c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</row>
    <row r="326" spans="1:211" s="31" customFormat="1" x14ac:dyDescent="0.3">
      <c r="A326" s="293" t="s">
        <v>917</v>
      </c>
      <c r="B326" s="33" t="s">
        <v>859</v>
      </c>
      <c r="C326" s="300"/>
      <c r="D326" s="332">
        <v>1207.38624</v>
      </c>
      <c r="E326" s="326">
        <f t="shared" si="85"/>
        <v>5433.2380800000001</v>
      </c>
      <c r="F326" s="608">
        <f t="shared" si="84"/>
        <v>6641</v>
      </c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</row>
    <row r="327" spans="1:211" s="31" customFormat="1" x14ac:dyDescent="0.3">
      <c r="A327" s="293" t="s">
        <v>918</v>
      </c>
      <c r="B327" s="33" t="s">
        <v>859</v>
      </c>
      <c r="C327" s="300"/>
      <c r="D327" s="332">
        <v>905.53968000000009</v>
      </c>
      <c r="E327" s="326">
        <f t="shared" si="85"/>
        <v>4074.9285600000003</v>
      </c>
      <c r="F327" s="608">
        <f t="shared" si="84"/>
        <v>4980</v>
      </c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</row>
    <row r="328" spans="1:211" s="31" customFormat="1" x14ac:dyDescent="0.3">
      <c r="A328" s="293" t="s">
        <v>919</v>
      </c>
      <c r="B328" s="33" t="s">
        <v>859</v>
      </c>
      <c r="C328" s="300"/>
      <c r="D328" s="332">
        <v>1207.38624</v>
      </c>
      <c r="E328" s="326">
        <f t="shared" si="85"/>
        <v>5433.2380800000001</v>
      </c>
      <c r="F328" s="608">
        <f t="shared" si="84"/>
        <v>6641</v>
      </c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</row>
    <row r="329" spans="1:211" s="31" customFormat="1" x14ac:dyDescent="0.3">
      <c r="A329" s="293" t="s">
        <v>920</v>
      </c>
      <c r="B329" s="33" t="s">
        <v>859</v>
      </c>
      <c r="C329" s="300"/>
      <c r="D329" s="332">
        <v>1207.38624</v>
      </c>
      <c r="E329" s="326">
        <f t="shared" si="85"/>
        <v>5433.2380800000001</v>
      </c>
      <c r="F329" s="608">
        <f t="shared" si="84"/>
        <v>6641</v>
      </c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</row>
    <row r="330" spans="1:211" s="31" customFormat="1" x14ac:dyDescent="0.3">
      <c r="A330" s="293" t="s">
        <v>921</v>
      </c>
      <c r="B330" s="33" t="s">
        <v>859</v>
      </c>
      <c r="C330" s="300"/>
      <c r="D330" s="332">
        <v>1207.38624</v>
      </c>
      <c r="E330" s="326">
        <f t="shared" si="85"/>
        <v>5433.2380800000001</v>
      </c>
      <c r="F330" s="608">
        <f t="shared" si="84"/>
        <v>6641</v>
      </c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</row>
    <row r="331" spans="1:211" s="31" customFormat="1" x14ac:dyDescent="0.3">
      <c r="A331" s="293" t="s">
        <v>922</v>
      </c>
      <c r="B331" s="33" t="s">
        <v>859</v>
      </c>
      <c r="C331" s="300"/>
      <c r="D331" s="332">
        <v>28.4</v>
      </c>
      <c r="E331" s="326">
        <f t="shared" si="85"/>
        <v>127.8</v>
      </c>
      <c r="F331" s="608">
        <f t="shared" si="84"/>
        <v>156</v>
      </c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</row>
    <row r="332" spans="1:211" s="31" customFormat="1" x14ac:dyDescent="0.3">
      <c r="A332" s="293" t="s">
        <v>1246</v>
      </c>
      <c r="B332" s="33" t="s">
        <v>859</v>
      </c>
      <c r="C332" s="300"/>
      <c r="D332" s="332">
        <v>28.4</v>
      </c>
      <c r="E332" s="326">
        <f t="shared" si="85"/>
        <v>127.8</v>
      </c>
      <c r="F332" s="608">
        <f t="shared" ref="F332:F347" si="86">ROUND(D332+E332,0)</f>
        <v>156</v>
      </c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</row>
    <row r="333" spans="1:211" s="31" customFormat="1" x14ac:dyDescent="0.3">
      <c r="A333" s="293" t="s">
        <v>923</v>
      </c>
      <c r="B333" s="33" t="s">
        <v>859</v>
      </c>
      <c r="C333" s="300"/>
      <c r="D333" s="332">
        <v>28.4</v>
      </c>
      <c r="E333" s="326">
        <f t="shared" ref="E333:E347" si="87">D333*4.5</f>
        <v>127.8</v>
      </c>
      <c r="F333" s="608">
        <f t="shared" si="86"/>
        <v>156</v>
      </c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</row>
    <row r="334" spans="1:211" s="31" customFormat="1" x14ac:dyDescent="0.3">
      <c r="A334" s="293" t="s">
        <v>924</v>
      </c>
      <c r="B334" s="33" t="s">
        <v>859</v>
      </c>
      <c r="C334" s="300"/>
      <c r="D334" s="332">
        <v>1207.38624</v>
      </c>
      <c r="E334" s="326">
        <f t="shared" si="87"/>
        <v>5433.2380800000001</v>
      </c>
      <c r="F334" s="608">
        <f t="shared" si="86"/>
        <v>6641</v>
      </c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</row>
    <row r="335" spans="1:211" s="31" customFormat="1" x14ac:dyDescent="0.3">
      <c r="A335" s="293" t="s">
        <v>925</v>
      </c>
      <c r="B335" s="33" t="s">
        <v>859</v>
      </c>
      <c r="C335" s="300"/>
      <c r="D335" s="332">
        <v>1207.38624</v>
      </c>
      <c r="E335" s="326">
        <f t="shared" si="87"/>
        <v>5433.2380800000001</v>
      </c>
      <c r="F335" s="608">
        <f t="shared" si="86"/>
        <v>6641</v>
      </c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</row>
    <row r="336" spans="1:211" s="31" customFormat="1" x14ac:dyDescent="0.3">
      <c r="A336" s="293" t="s">
        <v>926</v>
      </c>
      <c r="B336" s="33" t="s">
        <v>859</v>
      </c>
      <c r="C336" s="300"/>
      <c r="D336" s="332">
        <v>1207.38624</v>
      </c>
      <c r="E336" s="326">
        <f t="shared" si="87"/>
        <v>5433.2380800000001</v>
      </c>
      <c r="F336" s="608">
        <f t="shared" si="86"/>
        <v>6641</v>
      </c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</row>
    <row r="337" spans="1:211" s="31" customFormat="1" x14ac:dyDescent="0.3">
      <c r="A337" s="293" t="s">
        <v>927</v>
      </c>
      <c r="B337" s="33" t="s">
        <v>859</v>
      </c>
      <c r="C337" s="300"/>
      <c r="D337" s="332">
        <v>1207.38624</v>
      </c>
      <c r="E337" s="326">
        <f t="shared" si="87"/>
        <v>5433.2380800000001</v>
      </c>
      <c r="F337" s="608">
        <f t="shared" si="86"/>
        <v>6641</v>
      </c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</row>
    <row r="338" spans="1:211" s="31" customFormat="1" x14ac:dyDescent="0.3">
      <c r="A338" s="293" t="s">
        <v>928</v>
      </c>
      <c r="B338" s="33" t="s">
        <v>859</v>
      </c>
      <c r="C338" s="300"/>
      <c r="D338" s="332">
        <v>1207.38624</v>
      </c>
      <c r="E338" s="326">
        <f t="shared" si="87"/>
        <v>5433.2380800000001</v>
      </c>
      <c r="F338" s="608">
        <f t="shared" si="86"/>
        <v>6641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</row>
    <row r="339" spans="1:211" s="31" customFormat="1" x14ac:dyDescent="0.3">
      <c r="A339" s="293" t="s">
        <v>929</v>
      </c>
      <c r="B339" s="33" t="s">
        <v>859</v>
      </c>
      <c r="C339" s="300"/>
      <c r="D339" s="332">
        <v>1207.38624</v>
      </c>
      <c r="E339" s="326">
        <f t="shared" si="87"/>
        <v>5433.2380800000001</v>
      </c>
      <c r="F339" s="608">
        <f t="shared" si="86"/>
        <v>6641</v>
      </c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</row>
    <row r="340" spans="1:211" s="31" customFormat="1" x14ac:dyDescent="0.3">
      <c r="A340" s="293" t="s">
        <v>930</v>
      </c>
      <c r="B340" s="33" t="s">
        <v>859</v>
      </c>
      <c r="C340" s="300"/>
      <c r="D340" s="332">
        <v>905.53968000000009</v>
      </c>
      <c r="E340" s="326">
        <f t="shared" si="87"/>
        <v>4074.9285600000003</v>
      </c>
      <c r="F340" s="608">
        <f t="shared" si="86"/>
        <v>4980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</row>
    <row r="341" spans="1:211" s="31" customFormat="1" x14ac:dyDescent="0.3">
      <c r="A341" s="293" t="s">
        <v>931</v>
      </c>
      <c r="B341" s="33" t="s">
        <v>859</v>
      </c>
      <c r="C341" s="300"/>
      <c r="D341" s="332">
        <v>1207.38624</v>
      </c>
      <c r="E341" s="326">
        <f t="shared" si="87"/>
        <v>5433.2380800000001</v>
      </c>
      <c r="F341" s="608">
        <f t="shared" si="86"/>
        <v>6641</v>
      </c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</row>
    <row r="342" spans="1:211" s="31" customFormat="1" x14ac:dyDescent="0.3">
      <c r="A342" s="293" t="s">
        <v>932</v>
      </c>
      <c r="B342" s="33" t="s">
        <v>859</v>
      </c>
      <c r="C342" s="300"/>
      <c r="D342" s="332">
        <v>1207.38624</v>
      </c>
      <c r="E342" s="326">
        <f t="shared" si="87"/>
        <v>5433.2380800000001</v>
      </c>
      <c r="F342" s="608">
        <f t="shared" si="86"/>
        <v>6641</v>
      </c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</row>
    <row r="343" spans="1:211" s="31" customFormat="1" x14ac:dyDescent="0.3">
      <c r="A343" s="626" t="s">
        <v>1247</v>
      </c>
      <c r="B343" s="33" t="s">
        <v>859</v>
      </c>
      <c r="C343" s="300"/>
      <c r="D343" s="332">
        <v>301.84656000000001</v>
      </c>
      <c r="E343" s="326">
        <f t="shared" si="87"/>
        <v>1358.30952</v>
      </c>
      <c r="F343" s="608">
        <f t="shared" si="86"/>
        <v>1660</v>
      </c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</row>
    <row r="344" spans="1:211" s="31" customFormat="1" x14ac:dyDescent="0.3">
      <c r="A344" s="293" t="s">
        <v>933</v>
      </c>
      <c r="B344" s="33" t="s">
        <v>859</v>
      </c>
      <c r="C344" s="300"/>
      <c r="D344" s="332">
        <v>1207.38624</v>
      </c>
      <c r="E344" s="326">
        <f t="shared" si="87"/>
        <v>5433.2380800000001</v>
      </c>
      <c r="F344" s="608">
        <f t="shared" si="86"/>
        <v>6641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</row>
    <row r="345" spans="1:211" s="31" customFormat="1" x14ac:dyDescent="0.3">
      <c r="A345" s="293" t="s">
        <v>934</v>
      </c>
      <c r="B345" s="33" t="s">
        <v>859</v>
      </c>
      <c r="C345" s="300"/>
      <c r="D345" s="332">
        <v>1207.38624</v>
      </c>
      <c r="E345" s="326">
        <f t="shared" si="87"/>
        <v>5433.2380800000001</v>
      </c>
      <c r="F345" s="608">
        <f t="shared" si="86"/>
        <v>6641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</row>
    <row r="346" spans="1:211" s="31" customFormat="1" x14ac:dyDescent="0.3">
      <c r="A346" s="293" t="s">
        <v>935</v>
      </c>
      <c r="B346" s="33" t="s">
        <v>859</v>
      </c>
      <c r="C346" s="300"/>
      <c r="D346" s="332">
        <v>1207.38624</v>
      </c>
      <c r="E346" s="326">
        <f t="shared" si="87"/>
        <v>5433.2380800000001</v>
      </c>
      <c r="F346" s="608">
        <f t="shared" si="86"/>
        <v>6641</v>
      </c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</row>
    <row r="347" spans="1:211" s="31" customFormat="1" x14ac:dyDescent="0.3">
      <c r="A347" s="293" t="s">
        <v>936</v>
      </c>
      <c r="B347" s="33" t="s">
        <v>859</v>
      </c>
      <c r="C347" s="300"/>
      <c r="D347" s="332">
        <v>1207.38624</v>
      </c>
      <c r="E347" s="326">
        <f t="shared" si="87"/>
        <v>5433.2380800000001</v>
      </c>
      <c r="F347" s="608">
        <f t="shared" si="86"/>
        <v>6641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</row>
    <row r="348" spans="1:211" s="31" customFormat="1" x14ac:dyDescent="0.3">
      <c r="A348" s="293"/>
      <c r="B348" s="33"/>
      <c r="C348" s="300"/>
      <c r="D348" s="332"/>
      <c r="E348" s="326"/>
      <c r="F348" s="60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</row>
    <row r="349" spans="1:211" s="31" customFormat="1" x14ac:dyDescent="0.3">
      <c r="A349" s="621" t="s">
        <v>1486</v>
      </c>
      <c r="B349" s="33"/>
      <c r="C349" s="300"/>
      <c r="D349" s="332"/>
      <c r="E349" s="326"/>
      <c r="F349" s="608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</row>
    <row r="350" spans="1:211" s="31" customFormat="1" x14ac:dyDescent="0.3">
      <c r="A350" s="621"/>
      <c r="B350" s="33"/>
      <c r="C350" s="300"/>
      <c r="D350" s="332"/>
      <c r="E350" s="326"/>
      <c r="F350" s="608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</row>
    <row r="351" spans="1:211" s="31" customFormat="1" x14ac:dyDescent="0.3">
      <c r="A351" s="621" t="s">
        <v>1262</v>
      </c>
      <c r="B351" s="300"/>
      <c r="C351" s="300"/>
      <c r="D351" s="350"/>
      <c r="E351" s="326"/>
      <c r="F351" s="608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</row>
    <row r="352" spans="1:211" s="31" customFormat="1" x14ac:dyDescent="0.3">
      <c r="A352" s="293" t="s">
        <v>1263</v>
      </c>
      <c r="B352" s="33" t="s">
        <v>859</v>
      </c>
      <c r="C352" s="300"/>
      <c r="D352" s="361">
        <v>8648.6</v>
      </c>
      <c r="E352" s="326">
        <f t="shared" ref="E352:E354" si="88">D352*4.5</f>
        <v>38918.700000000004</v>
      </c>
      <c r="F352" s="608">
        <f t="shared" ref="F352:F354" si="89">ROUND(D352+E352,0)</f>
        <v>47567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</row>
    <row r="353" spans="1:211" s="31" customFormat="1" x14ac:dyDescent="0.3">
      <c r="A353" s="293" t="s">
        <v>1264</v>
      </c>
      <c r="B353" s="33" t="s">
        <v>859</v>
      </c>
      <c r="C353" s="300"/>
      <c r="D353" s="361">
        <v>43243</v>
      </c>
      <c r="E353" s="326">
        <f t="shared" si="88"/>
        <v>194593.5</v>
      </c>
      <c r="F353" s="608">
        <f t="shared" si="89"/>
        <v>237837</v>
      </c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</row>
    <row r="354" spans="1:211" s="31" customFormat="1" x14ac:dyDescent="0.3">
      <c r="A354" s="293" t="s">
        <v>1265</v>
      </c>
      <c r="B354" s="33" t="s">
        <v>859</v>
      </c>
      <c r="C354" s="300"/>
      <c r="D354" s="361">
        <v>86486</v>
      </c>
      <c r="E354" s="326">
        <f t="shared" si="88"/>
        <v>389187</v>
      </c>
      <c r="F354" s="608">
        <f t="shared" si="89"/>
        <v>475673</v>
      </c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</row>
    <row r="355" spans="1:211" s="31" customFormat="1" x14ac:dyDescent="0.3">
      <c r="A355" s="293"/>
      <c r="B355" s="300"/>
      <c r="C355" s="300"/>
      <c r="D355" s="361"/>
      <c r="E355" s="326"/>
      <c r="F355" s="608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</row>
    <row r="356" spans="1:211" s="31" customFormat="1" x14ac:dyDescent="0.3">
      <c r="A356" s="621" t="s">
        <v>1266</v>
      </c>
      <c r="B356" s="300"/>
      <c r="C356" s="300"/>
      <c r="D356" s="361"/>
      <c r="E356" s="326"/>
      <c r="F356" s="608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</row>
    <row r="357" spans="1:211" s="31" customFormat="1" x14ac:dyDescent="0.3">
      <c r="A357" s="293" t="s">
        <v>1263</v>
      </c>
      <c r="B357" s="33" t="s">
        <v>859</v>
      </c>
      <c r="C357" s="300"/>
      <c r="D357" s="361">
        <v>8648.6</v>
      </c>
      <c r="E357" s="326">
        <f t="shared" ref="E357:E359" si="90">D357*4.5</f>
        <v>38918.700000000004</v>
      </c>
      <c r="F357" s="608">
        <f t="shared" ref="F357:F359" si="91">ROUND(D357+E357,0)</f>
        <v>47567</v>
      </c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</row>
    <row r="358" spans="1:211" s="31" customFormat="1" x14ac:dyDescent="0.3">
      <c r="A358" s="293" t="s">
        <v>1264</v>
      </c>
      <c r="B358" s="33" t="s">
        <v>859</v>
      </c>
      <c r="C358" s="300"/>
      <c r="D358" s="361">
        <v>43243</v>
      </c>
      <c r="E358" s="326">
        <f t="shared" si="90"/>
        <v>194593.5</v>
      </c>
      <c r="F358" s="608">
        <f t="shared" si="91"/>
        <v>237837</v>
      </c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</row>
    <row r="359" spans="1:211" s="31" customFormat="1" x14ac:dyDescent="0.3">
      <c r="A359" s="293" t="s">
        <v>1265</v>
      </c>
      <c r="B359" s="33" t="s">
        <v>859</v>
      </c>
      <c r="C359" s="300"/>
      <c r="D359" s="361">
        <v>86486</v>
      </c>
      <c r="E359" s="326">
        <f t="shared" si="90"/>
        <v>389187</v>
      </c>
      <c r="F359" s="608">
        <f t="shared" si="91"/>
        <v>475673</v>
      </c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</row>
    <row r="360" spans="1:211" s="31" customFormat="1" x14ac:dyDescent="0.3">
      <c r="A360" s="293"/>
      <c r="B360" s="300"/>
      <c r="C360" s="300"/>
      <c r="D360" s="361"/>
      <c r="E360" s="326"/>
      <c r="F360" s="608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</row>
    <row r="361" spans="1:211" s="31" customFormat="1" x14ac:dyDescent="0.3">
      <c r="A361" s="621" t="s">
        <v>1267</v>
      </c>
      <c r="B361" s="300"/>
      <c r="C361" s="300"/>
      <c r="D361" s="361"/>
      <c r="E361" s="326"/>
      <c r="F361" s="608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</row>
    <row r="362" spans="1:211" s="31" customFormat="1" x14ac:dyDescent="0.3">
      <c r="A362" s="293" t="s">
        <v>1263</v>
      </c>
      <c r="B362" s="33" t="s">
        <v>859</v>
      </c>
      <c r="C362" s="300"/>
      <c r="D362" s="361">
        <v>8648.6</v>
      </c>
      <c r="E362" s="326">
        <f t="shared" ref="E362:E364" si="92">D362*4.5</f>
        <v>38918.700000000004</v>
      </c>
      <c r="F362" s="608">
        <f t="shared" ref="F362:F364" si="93">ROUND(D362+E362,0)</f>
        <v>47567</v>
      </c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</row>
    <row r="363" spans="1:211" s="31" customFormat="1" x14ac:dyDescent="0.3">
      <c r="A363" s="293" t="s">
        <v>1264</v>
      </c>
      <c r="B363" s="33" t="s">
        <v>859</v>
      </c>
      <c r="C363" s="300"/>
      <c r="D363" s="361">
        <v>43243</v>
      </c>
      <c r="E363" s="326">
        <f t="shared" si="92"/>
        <v>194593.5</v>
      </c>
      <c r="F363" s="608">
        <f t="shared" si="93"/>
        <v>237837</v>
      </c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</row>
    <row r="364" spans="1:211" s="31" customFormat="1" x14ac:dyDescent="0.3">
      <c r="A364" s="293" t="s">
        <v>1265</v>
      </c>
      <c r="B364" s="33" t="s">
        <v>859</v>
      </c>
      <c r="C364" s="300"/>
      <c r="D364" s="361">
        <v>86486</v>
      </c>
      <c r="E364" s="326">
        <f t="shared" si="92"/>
        <v>389187</v>
      </c>
      <c r="F364" s="608">
        <f t="shared" si="93"/>
        <v>475673</v>
      </c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</row>
    <row r="365" spans="1:211" s="31" customFormat="1" x14ac:dyDescent="0.3">
      <c r="A365" s="293"/>
      <c r="B365" s="300"/>
      <c r="C365" s="300"/>
      <c r="D365" s="361"/>
      <c r="E365" s="326"/>
      <c r="F365" s="608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</row>
    <row r="366" spans="1:211" s="31" customFormat="1" x14ac:dyDescent="0.3">
      <c r="A366" s="621" t="s">
        <v>1268</v>
      </c>
      <c r="B366" s="300"/>
      <c r="C366" s="300"/>
      <c r="D366" s="361"/>
      <c r="E366" s="326"/>
      <c r="F366" s="608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</row>
    <row r="367" spans="1:211" s="31" customFormat="1" x14ac:dyDescent="0.3">
      <c r="A367" s="293" t="s">
        <v>1263</v>
      </c>
      <c r="B367" s="33" t="s">
        <v>859</v>
      </c>
      <c r="C367" s="300"/>
      <c r="D367" s="361">
        <v>8648.6</v>
      </c>
      <c r="E367" s="326">
        <f t="shared" ref="E367:E369" si="94">D367*4.5</f>
        <v>38918.700000000004</v>
      </c>
      <c r="F367" s="608">
        <f t="shared" ref="F367:F369" si="95">ROUND(D367+E367,0)</f>
        <v>47567</v>
      </c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</row>
    <row r="368" spans="1:211" s="31" customFormat="1" x14ac:dyDescent="0.3">
      <c r="A368" s="293" t="s">
        <v>1264</v>
      </c>
      <c r="B368" s="33" t="s">
        <v>859</v>
      </c>
      <c r="C368" s="300"/>
      <c r="D368" s="361">
        <v>43243</v>
      </c>
      <c r="E368" s="326">
        <f t="shared" si="94"/>
        <v>194593.5</v>
      </c>
      <c r="F368" s="608">
        <f t="shared" si="95"/>
        <v>237837</v>
      </c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</row>
    <row r="369" spans="1:211" s="31" customFormat="1" x14ac:dyDescent="0.3">
      <c r="A369" s="293" t="s">
        <v>1265</v>
      </c>
      <c r="B369" s="33" t="s">
        <v>859</v>
      </c>
      <c r="C369" s="300"/>
      <c r="D369" s="361">
        <v>86486</v>
      </c>
      <c r="E369" s="326">
        <f t="shared" si="94"/>
        <v>389187</v>
      </c>
      <c r="F369" s="608">
        <f t="shared" si="95"/>
        <v>475673</v>
      </c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</row>
    <row r="370" spans="1:211" s="31" customFormat="1" x14ac:dyDescent="0.3">
      <c r="A370" s="293"/>
      <c r="B370" s="300"/>
      <c r="C370" s="300"/>
      <c r="D370" s="361"/>
      <c r="E370" s="326">
        <f t="shared" ref="E370:E391" si="96">D370*5.5</f>
        <v>0</v>
      </c>
      <c r="F370" s="608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</row>
    <row r="371" spans="1:211" s="31" customFormat="1" x14ac:dyDescent="0.3">
      <c r="A371" s="293" t="s">
        <v>1269</v>
      </c>
      <c r="B371" s="300"/>
      <c r="C371" s="300"/>
      <c r="D371" s="361"/>
      <c r="E371" s="326">
        <f t="shared" si="96"/>
        <v>0</v>
      </c>
      <c r="F371" s="608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</row>
    <row r="372" spans="1:211" s="31" customFormat="1" x14ac:dyDescent="0.3">
      <c r="A372" s="293" t="s">
        <v>1263</v>
      </c>
      <c r="B372" s="33" t="s">
        <v>859</v>
      </c>
      <c r="C372" s="300"/>
      <c r="D372" s="361">
        <v>6486.45</v>
      </c>
      <c r="E372" s="326">
        <f t="shared" ref="E372:E374" si="97">D372*4.5</f>
        <v>29189.024999999998</v>
      </c>
      <c r="F372" s="608">
        <f t="shared" ref="F372:F374" si="98">ROUND(D372+E372,0)</f>
        <v>35675</v>
      </c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</row>
    <row r="373" spans="1:211" s="31" customFormat="1" x14ac:dyDescent="0.3">
      <c r="A373" s="293" t="s">
        <v>1264</v>
      </c>
      <c r="B373" s="33" t="s">
        <v>859</v>
      </c>
      <c r="C373" s="300"/>
      <c r="D373" s="361">
        <v>32432.25</v>
      </c>
      <c r="E373" s="326">
        <f t="shared" si="97"/>
        <v>145945.125</v>
      </c>
      <c r="F373" s="608">
        <f t="shared" si="98"/>
        <v>178377</v>
      </c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</row>
    <row r="374" spans="1:211" s="31" customFormat="1" x14ac:dyDescent="0.3">
      <c r="A374" s="293" t="s">
        <v>1265</v>
      </c>
      <c r="B374" s="33" t="s">
        <v>859</v>
      </c>
      <c r="C374" s="300"/>
      <c r="D374" s="361">
        <v>64864.5</v>
      </c>
      <c r="E374" s="326">
        <f t="shared" si="97"/>
        <v>291890.25</v>
      </c>
      <c r="F374" s="608">
        <f t="shared" si="98"/>
        <v>356755</v>
      </c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</row>
    <row r="375" spans="1:211" s="31" customFormat="1" x14ac:dyDescent="0.3">
      <c r="A375" s="293"/>
      <c r="B375" s="300"/>
      <c r="C375" s="300"/>
      <c r="D375" s="361"/>
      <c r="E375" s="326">
        <f t="shared" si="96"/>
        <v>0</v>
      </c>
      <c r="F375" s="608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</row>
    <row r="376" spans="1:211" s="31" customFormat="1" x14ac:dyDescent="0.3">
      <c r="A376" s="293" t="s">
        <v>1527</v>
      </c>
      <c r="B376" s="33" t="s">
        <v>859</v>
      </c>
      <c r="C376" s="300"/>
      <c r="D376" s="361">
        <v>8648.6</v>
      </c>
      <c r="E376" s="326">
        <f t="shared" ref="E376:E380" si="99">D376*4.5</f>
        <v>38918.700000000004</v>
      </c>
      <c r="F376" s="608">
        <f t="shared" ref="F376:F380" si="100">ROUND(D376+E376,0)</f>
        <v>47567</v>
      </c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</row>
    <row r="377" spans="1:211" s="31" customFormat="1" x14ac:dyDescent="0.3">
      <c r="A377" s="293" t="s">
        <v>1270</v>
      </c>
      <c r="B377" s="33" t="s">
        <v>859</v>
      </c>
      <c r="C377" s="300"/>
      <c r="D377" s="361">
        <v>64864.5</v>
      </c>
      <c r="E377" s="326">
        <f t="shared" si="99"/>
        <v>291890.25</v>
      </c>
      <c r="F377" s="608">
        <f t="shared" si="100"/>
        <v>356755</v>
      </c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</row>
    <row r="378" spans="1:211" s="31" customFormat="1" x14ac:dyDescent="0.3">
      <c r="A378" s="293" t="s">
        <v>1271</v>
      </c>
      <c r="B378" s="33" t="s">
        <v>859</v>
      </c>
      <c r="C378" s="300"/>
      <c r="D378" s="361">
        <v>43243</v>
      </c>
      <c r="E378" s="326">
        <f t="shared" si="99"/>
        <v>194593.5</v>
      </c>
      <c r="F378" s="608">
        <f t="shared" si="100"/>
        <v>237837</v>
      </c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</row>
    <row r="379" spans="1:211" s="31" customFormat="1" x14ac:dyDescent="0.3">
      <c r="A379" s="293" t="s">
        <v>1528</v>
      </c>
      <c r="B379" s="33" t="s">
        <v>859</v>
      </c>
      <c r="C379" s="300"/>
      <c r="D379" s="361">
        <v>64864.5</v>
      </c>
      <c r="E379" s="326">
        <f t="shared" si="99"/>
        <v>291890.25</v>
      </c>
      <c r="F379" s="608">
        <f t="shared" si="100"/>
        <v>356755</v>
      </c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</row>
    <row r="380" spans="1:211" s="31" customFormat="1" ht="15.75" customHeight="1" x14ac:dyDescent="0.3">
      <c r="A380" s="293" t="s">
        <v>1272</v>
      </c>
      <c r="B380" s="33" t="s">
        <v>859</v>
      </c>
      <c r="C380" s="300"/>
      <c r="D380" s="361">
        <v>8648.6</v>
      </c>
      <c r="E380" s="326">
        <f t="shared" si="99"/>
        <v>38918.700000000004</v>
      </c>
      <c r="F380" s="608">
        <f t="shared" si="100"/>
        <v>47567</v>
      </c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</row>
    <row r="381" spans="1:211" s="31" customFormat="1" x14ac:dyDescent="0.3">
      <c r="A381" s="293"/>
      <c r="B381" s="300"/>
      <c r="C381" s="300"/>
      <c r="D381" s="361"/>
      <c r="E381" s="326">
        <f t="shared" si="96"/>
        <v>0</v>
      </c>
      <c r="F381" s="608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</row>
    <row r="382" spans="1:211" s="31" customFormat="1" x14ac:dyDescent="0.3">
      <c r="A382" s="621" t="s">
        <v>937</v>
      </c>
      <c r="B382" s="300"/>
      <c r="C382" s="300"/>
      <c r="D382" s="361"/>
      <c r="E382" s="326">
        <f t="shared" si="96"/>
        <v>0</v>
      </c>
      <c r="F382" s="608"/>
      <c r="G382" s="351"/>
      <c r="H382" s="351"/>
      <c r="I382" s="351"/>
      <c r="J382" s="351"/>
      <c r="K382" s="351"/>
      <c r="L382" s="351"/>
      <c r="M382" s="351"/>
      <c r="N382" s="351"/>
      <c r="O382" s="351"/>
      <c r="P382" s="351"/>
      <c r="Q382" s="351"/>
      <c r="R382" s="351"/>
      <c r="S382" s="351"/>
      <c r="T382" s="351"/>
      <c r="U382" s="351"/>
      <c r="V382" s="351"/>
      <c r="W382" s="351"/>
      <c r="X382" s="351"/>
      <c r="Y382" s="351"/>
      <c r="Z382" s="351"/>
      <c r="AA382" s="351"/>
      <c r="AB382" s="351"/>
      <c r="AC382" s="351"/>
      <c r="AD382" s="351"/>
      <c r="AE382" s="351"/>
      <c r="AF382" s="351"/>
      <c r="AG382" s="351"/>
      <c r="AH382" s="351"/>
      <c r="AI382" s="351"/>
      <c r="AJ382" s="351"/>
      <c r="AK382" s="351"/>
      <c r="AL382" s="351"/>
      <c r="AM382" s="351"/>
      <c r="AN382" s="351"/>
      <c r="AO382" s="351"/>
      <c r="AP382" s="351"/>
      <c r="AQ382" s="351"/>
      <c r="AR382" s="351"/>
      <c r="AS382" s="351"/>
      <c r="AT382" s="351"/>
      <c r="AU382" s="351"/>
      <c r="AV382" s="351"/>
      <c r="AW382" s="351"/>
      <c r="AX382" s="351"/>
      <c r="AY382" s="351"/>
      <c r="AZ382" s="351"/>
      <c r="BA382" s="351"/>
      <c r="BB382" s="351"/>
      <c r="BC382" s="351"/>
      <c r="BD382" s="351"/>
      <c r="BE382" s="351"/>
      <c r="BF382" s="351"/>
      <c r="BG382" s="351"/>
      <c r="BH382" s="351"/>
      <c r="BI382" s="351"/>
      <c r="BJ382" s="351"/>
      <c r="BK382" s="351"/>
      <c r="BL382" s="351"/>
      <c r="BM382" s="351"/>
      <c r="BN382" s="351"/>
      <c r="BO382" s="351"/>
      <c r="BP382" s="351"/>
      <c r="BQ382" s="351"/>
      <c r="BR382" s="351"/>
      <c r="BS382" s="351"/>
      <c r="BT382" s="351"/>
      <c r="BU382" s="351"/>
      <c r="BV382" s="351"/>
      <c r="BW382" s="351"/>
      <c r="BX382" s="351"/>
      <c r="BY382" s="351"/>
      <c r="BZ382" s="351"/>
      <c r="CA382" s="351"/>
      <c r="CB382" s="351"/>
      <c r="CC382" s="351"/>
      <c r="CD382" s="351"/>
      <c r="CE382" s="351"/>
      <c r="CF382" s="351"/>
      <c r="CG382" s="351"/>
      <c r="CH382" s="351"/>
      <c r="CI382" s="351"/>
      <c r="CJ382" s="351"/>
      <c r="CK382" s="351"/>
      <c r="CL382" s="351"/>
      <c r="CM382" s="351"/>
      <c r="CN382" s="351"/>
      <c r="CO382" s="351"/>
      <c r="CP382" s="351"/>
      <c r="CQ382" s="351"/>
      <c r="CR382" s="351"/>
      <c r="CS382" s="351"/>
      <c r="CT382" s="351"/>
      <c r="CU382" s="351"/>
      <c r="CV382" s="351"/>
      <c r="CW382" s="351"/>
      <c r="CX382" s="351"/>
      <c r="CY382" s="351"/>
      <c r="CZ382" s="351"/>
      <c r="DA382" s="351"/>
      <c r="DB382" s="351"/>
      <c r="DC382" s="351"/>
      <c r="DD382" s="351"/>
      <c r="DE382" s="351"/>
      <c r="DF382" s="351"/>
      <c r="DG382" s="351"/>
      <c r="DH382" s="351"/>
      <c r="DI382" s="351"/>
      <c r="DJ382" s="351"/>
      <c r="DK382" s="351"/>
      <c r="DL382" s="351"/>
      <c r="DM382" s="351"/>
      <c r="DN382" s="351"/>
      <c r="DO382" s="351"/>
      <c r="DP382" s="351"/>
      <c r="DQ382" s="351"/>
      <c r="DR382" s="351"/>
      <c r="DS382" s="351"/>
      <c r="DT382" s="351"/>
      <c r="DU382" s="351"/>
      <c r="DV382" s="351"/>
      <c r="DW382" s="351"/>
      <c r="DX382" s="351"/>
      <c r="DY382" s="351"/>
      <c r="DZ382" s="351"/>
      <c r="EA382" s="351"/>
      <c r="EB382" s="351"/>
      <c r="EC382" s="351"/>
      <c r="ED382" s="351"/>
      <c r="EE382" s="351"/>
      <c r="EF382" s="351"/>
      <c r="EG382" s="351"/>
      <c r="EH382" s="351"/>
      <c r="EI382" s="351"/>
      <c r="EJ382" s="351"/>
      <c r="EK382" s="351"/>
      <c r="EL382" s="351"/>
      <c r="EM382" s="351"/>
      <c r="EN382" s="351"/>
      <c r="EO382" s="351"/>
      <c r="EP382" s="351"/>
      <c r="EQ382" s="351"/>
      <c r="ER382" s="351"/>
      <c r="ES382" s="351"/>
      <c r="ET382" s="351"/>
      <c r="EU382" s="351"/>
      <c r="EV382" s="351"/>
      <c r="EW382" s="351"/>
      <c r="EX382" s="351"/>
      <c r="EY382" s="351"/>
      <c r="EZ382" s="351"/>
      <c r="FA382" s="351"/>
      <c r="FB382" s="351"/>
      <c r="FC382" s="351"/>
      <c r="FD382" s="351"/>
      <c r="FE382" s="351"/>
      <c r="FF382" s="351"/>
      <c r="FG382" s="351"/>
      <c r="FH382" s="351"/>
      <c r="FI382" s="351"/>
      <c r="FJ382" s="351"/>
      <c r="FK382" s="351"/>
      <c r="FL382" s="351"/>
      <c r="FM382" s="351"/>
      <c r="FN382" s="351"/>
      <c r="FO382" s="351"/>
      <c r="FP382" s="351"/>
      <c r="FQ382" s="351"/>
      <c r="FR382" s="351"/>
      <c r="FS382" s="351"/>
      <c r="FT382" s="351"/>
      <c r="FU382" s="351"/>
      <c r="FV382" s="351"/>
      <c r="FW382" s="351"/>
      <c r="FX382" s="351"/>
      <c r="FY382" s="351"/>
      <c r="FZ382" s="351"/>
      <c r="GA382" s="351"/>
      <c r="GB382" s="351"/>
      <c r="GC382" s="351"/>
      <c r="GD382" s="351"/>
      <c r="GE382" s="351"/>
      <c r="GF382" s="351"/>
      <c r="GG382" s="351"/>
      <c r="GH382" s="351"/>
      <c r="GI382" s="351"/>
      <c r="GJ382" s="351"/>
      <c r="GK382" s="351"/>
      <c r="GL382" s="351"/>
      <c r="GM382" s="351"/>
      <c r="GN382" s="351"/>
      <c r="GO382" s="351"/>
      <c r="GP382" s="351"/>
      <c r="GQ382" s="351"/>
      <c r="GR382" s="351"/>
      <c r="GS382" s="351"/>
      <c r="GT382" s="351"/>
      <c r="GU382" s="351"/>
      <c r="GV382" s="351"/>
      <c r="GW382" s="351"/>
      <c r="GX382" s="351"/>
      <c r="GY382" s="351"/>
      <c r="GZ382" s="351"/>
      <c r="HA382" s="351"/>
      <c r="HB382" s="351"/>
      <c r="HC382" s="351"/>
    </row>
    <row r="383" spans="1:211" s="31" customFormat="1" x14ac:dyDescent="0.3">
      <c r="A383" s="293" t="s">
        <v>938</v>
      </c>
      <c r="B383" s="300" t="s">
        <v>859</v>
      </c>
      <c r="C383" s="300"/>
      <c r="D383" s="361">
        <v>2162.15</v>
      </c>
      <c r="E383" s="326">
        <f t="shared" ref="E383:E388" si="101">D383*4.5</f>
        <v>9729.6750000000011</v>
      </c>
      <c r="F383" s="608">
        <f t="shared" ref="F383:F388" si="102">ROUND(D383+E383,0)</f>
        <v>11892</v>
      </c>
      <c r="G383" s="351"/>
      <c r="H383" s="351"/>
      <c r="I383" s="351"/>
      <c r="J383" s="351"/>
      <c r="K383" s="351"/>
      <c r="L383" s="351"/>
      <c r="M383" s="351"/>
      <c r="N383" s="351"/>
      <c r="O383" s="351"/>
      <c r="P383" s="351"/>
      <c r="Q383" s="351"/>
      <c r="R383" s="351"/>
      <c r="S383" s="351"/>
      <c r="T383" s="351"/>
      <c r="U383" s="351"/>
      <c r="V383" s="351"/>
      <c r="W383" s="351"/>
      <c r="X383" s="351"/>
      <c r="Y383" s="351"/>
      <c r="Z383" s="351"/>
      <c r="AA383" s="351"/>
      <c r="AB383" s="351"/>
      <c r="AC383" s="351"/>
      <c r="AD383" s="351"/>
      <c r="AE383" s="351"/>
      <c r="AF383" s="351"/>
      <c r="AG383" s="351"/>
      <c r="AH383" s="351"/>
      <c r="AI383" s="351"/>
      <c r="AJ383" s="351"/>
      <c r="AK383" s="351"/>
      <c r="AL383" s="351"/>
      <c r="AM383" s="351"/>
      <c r="AN383" s="351"/>
      <c r="AO383" s="351"/>
      <c r="AP383" s="351"/>
      <c r="AQ383" s="351"/>
      <c r="AR383" s="351"/>
      <c r="AS383" s="351"/>
      <c r="AT383" s="351"/>
      <c r="AU383" s="351"/>
      <c r="AV383" s="351"/>
      <c r="AW383" s="351"/>
      <c r="AX383" s="351"/>
      <c r="AY383" s="351"/>
      <c r="AZ383" s="351"/>
      <c r="BA383" s="351"/>
      <c r="BB383" s="351"/>
      <c r="BC383" s="351"/>
      <c r="BD383" s="351"/>
      <c r="BE383" s="351"/>
      <c r="BF383" s="351"/>
      <c r="BG383" s="351"/>
      <c r="BH383" s="351"/>
      <c r="BI383" s="351"/>
      <c r="BJ383" s="351"/>
      <c r="BK383" s="351"/>
      <c r="BL383" s="351"/>
      <c r="BM383" s="351"/>
      <c r="BN383" s="351"/>
      <c r="BO383" s="351"/>
      <c r="BP383" s="351"/>
      <c r="BQ383" s="351"/>
      <c r="BR383" s="351"/>
      <c r="BS383" s="351"/>
      <c r="BT383" s="351"/>
      <c r="BU383" s="351"/>
      <c r="BV383" s="351"/>
      <c r="BW383" s="351"/>
      <c r="BX383" s="351"/>
      <c r="BY383" s="351"/>
      <c r="BZ383" s="351"/>
      <c r="CA383" s="351"/>
      <c r="CB383" s="351"/>
      <c r="CC383" s="351"/>
      <c r="CD383" s="351"/>
      <c r="CE383" s="351"/>
      <c r="CF383" s="351"/>
      <c r="CG383" s="351"/>
      <c r="CH383" s="351"/>
      <c r="CI383" s="351"/>
      <c r="CJ383" s="351"/>
      <c r="CK383" s="351"/>
      <c r="CL383" s="351"/>
      <c r="CM383" s="351"/>
      <c r="CN383" s="351"/>
      <c r="CO383" s="351"/>
      <c r="CP383" s="351"/>
      <c r="CQ383" s="351"/>
      <c r="CR383" s="351"/>
      <c r="CS383" s="351"/>
      <c r="CT383" s="351"/>
      <c r="CU383" s="351"/>
      <c r="CV383" s="351"/>
      <c r="CW383" s="351"/>
      <c r="CX383" s="351"/>
      <c r="CY383" s="351"/>
      <c r="CZ383" s="351"/>
      <c r="DA383" s="351"/>
      <c r="DB383" s="351"/>
      <c r="DC383" s="351"/>
      <c r="DD383" s="351"/>
      <c r="DE383" s="351"/>
      <c r="DF383" s="351"/>
      <c r="DG383" s="351"/>
      <c r="DH383" s="351"/>
      <c r="DI383" s="351"/>
      <c r="DJ383" s="351"/>
      <c r="DK383" s="351"/>
      <c r="DL383" s="351"/>
      <c r="DM383" s="351"/>
      <c r="DN383" s="351"/>
      <c r="DO383" s="351"/>
      <c r="DP383" s="351"/>
      <c r="DQ383" s="351"/>
      <c r="DR383" s="351"/>
      <c r="DS383" s="351"/>
      <c r="DT383" s="351"/>
      <c r="DU383" s="351"/>
      <c r="DV383" s="351"/>
      <c r="DW383" s="351"/>
      <c r="DX383" s="351"/>
      <c r="DY383" s="351"/>
      <c r="DZ383" s="351"/>
      <c r="EA383" s="351"/>
      <c r="EB383" s="351"/>
      <c r="EC383" s="351"/>
      <c r="ED383" s="351"/>
      <c r="EE383" s="351"/>
      <c r="EF383" s="351"/>
      <c r="EG383" s="351"/>
      <c r="EH383" s="351"/>
      <c r="EI383" s="351"/>
      <c r="EJ383" s="351"/>
      <c r="EK383" s="351"/>
      <c r="EL383" s="351"/>
      <c r="EM383" s="351"/>
      <c r="EN383" s="351"/>
      <c r="EO383" s="351"/>
      <c r="EP383" s="351"/>
      <c r="EQ383" s="351"/>
      <c r="ER383" s="351"/>
      <c r="ES383" s="351"/>
      <c r="ET383" s="351"/>
      <c r="EU383" s="351"/>
      <c r="EV383" s="351"/>
      <c r="EW383" s="351"/>
      <c r="EX383" s="351"/>
      <c r="EY383" s="351"/>
      <c r="EZ383" s="351"/>
      <c r="FA383" s="351"/>
      <c r="FB383" s="351"/>
      <c r="FC383" s="351"/>
      <c r="FD383" s="351"/>
      <c r="FE383" s="351"/>
      <c r="FF383" s="351"/>
      <c r="FG383" s="351"/>
      <c r="FH383" s="351"/>
      <c r="FI383" s="351"/>
      <c r="FJ383" s="351"/>
      <c r="FK383" s="351"/>
      <c r="FL383" s="351"/>
      <c r="FM383" s="351"/>
      <c r="FN383" s="351"/>
      <c r="FO383" s="351"/>
      <c r="FP383" s="351"/>
      <c r="FQ383" s="351"/>
      <c r="FR383" s="351"/>
      <c r="FS383" s="351"/>
      <c r="FT383" s="351"/>
      <c r="FU383" s="351"/>
      <c r="FV383" s="351"/>
      <c r="FW383" s="351"/>
      <c r="FX383" s="351"/>
      <c r="FY383" s="351"/>
      <c r="FZ383" s="351"/>
      <c r="GA383" s="351"/>
      <c r="GB383" s="351"/>
      <c r="GC383" s="351"/>
      <c r="GD383" s="351"/>
      <c r="GE383" s="351"/>
      <c r="GF383" s="351"/>
      <c r="GG383" s="351"/>
      <c r="GH383" s="351"/>
      <c r="GI383" s="351"/>
      <c r="GJ383" s="351"/>
      <c r="GK383" s="351"/>
      <c r="GL383" s="351"/>
      <c r="GM383" s="351"/>
      <c r="GN383" s="351"/>
      <c r="GO383" s="351"/>
      <c r="GP383" s="351"/>
      <c r="GQ383" s="351"/>
      <c r="GR383" s="351"/>
      <c r="GS383" s="351"/>
      <c r="GT383" s="351"/>
      <c r="GU383" s="351"/>
      <c r="GV383" s="351"/>
      <c r="GW383" s="351"/>
      <c r="GX383" s="351"/>
      <c r="GY383" s="351"/>
      <c r="GZ383" s="351"/>
      <c r="HA383" s="351"/>
      <c r="HB383" s="351"/>
      <c r="HC383" s="351"/>
    </row>
    <row r="384" spans="1:211" s="31" customFormat="1" x14ac:dyDescent="0.3">
      <c r="A384" s="293" t="s">
        <v>1248</v>
      </c>
      <c r="B384" s="300" t="s">
        <v>859</v>
      </c>
      <c r="C384" s="300"/>
      <c r="D384" s="361">
        <v>432.43</v>
      </c>
      <c r="E384" s="326">
        <f t="shared" si="101"/>
        <v>1945.9349999999999</v>
      </c>
      <c r="F384" s="608">
        <f t="shared" si="102"/>
        <v>2378</v>
      </c>
      <c r="G384" s="351"/>
      <c r="H384" s="351"/>
      <c r="I384" s="351"/>
      <c r="J384" s="351"/>
      <c r="K384" s="351"/>
      <c r="L384" s="351"/>
      <c r="M384" s="351"/>
      <c r="N384" s="351"/>
      <c r="O384" s="351"/>
      <c r="P384" s="351"/>
      <c r="Q384" s="351"/>
      <c r="R384" s="351"/>
      <c r="S384" s="351"/>
      <c r="T384" s="351"/>
      <c r="U384" s="351"/>
      <c r="V384" s="351"/>
      <c r="W384" s="351"/>
      <c r="X384" s="351"/>
      <c r="Y384" s="351"/>
      <c r="Z384" s="351"/>
      <c r="AA384" s="351"/>
      <c r="AB384" s="351"/>
      <c r="AC384" s="351"/>
      <c r="AD384" s="351"/>
      <c r="AE384" s="351"/>
      <c r="AF384" s="351"/>
      <c r="AG384" s="351"/>
      <c r="AH384" s="351"/>
      <c r="AI384" s="351"/>
      <c r="AJ384" s="351"/>
      <c r="AK384" s="351"/>
      <c r="AL384" s="351"/>
      <c r="AM384" s="351"/>
      <c r="AN384" s="351"/>
      <c r="AO384" s="351"/>
      <c r="AP384" s="351"/>
      <c r="AQ384" s="351"/>
      <c r="AR384" s="351"/>
      <c r="AS384" s="351"/>
      <c r="AT384" s="351"/>
      <c r="AU384" s="351"/>
      <c r="AV384" s="351"/>
      <c r="AW384" s="351"/>
      <c r="AX384" s="351"/>
      <c r="AY384" s="351"/>
      <c r="AZ384" s="351"/>
      <c r="BA384" s="351"/>
      <c r="BB384" s="351"/>
      <c r="BC384" s="351"/>
      <c r="BD384" s="351"/>
      <c r="BE384" s="351"/>
      <c r="BF384" s="351"/>
      <c r="BG384" s="351"/>
      <c r="BH384" s="351"/>
      <c r="BI384" s="351"/>
      <c r="BJ384" s="351"/>
      <c r="BK384" s="351"/>
      <c r="BL384" s="351"/>
      <c r="BM384" s="351"/>
      <c r="BN384" s="351"/>
      <c r="BO384" s="351"/>
      <c r="BP384" s="351"/>
      <c r="BQ384" s="351"/>
      <c r="BR384" s="351"/>
      <c r="BS384" s="351"/>
      <c r="BT384" s="351"/>
      <c r="BU384" s="351"/>
      <c r="BV384" s="351"/>
      <c r="BW384" s="351"/>
      <c r="BX384" s="351"/>
      <c r="BY384" s="351"/>
      <c r="BZ384" s="351"/>
      <c r="CA384" s="351"/>
      <c r="CB384" s="351"/>
      <c r="CC384" s="351"/>
      <c r="CD384" s="351"/>
      <c r="CE384" s="351"/>
      <c r="CF384" s="351"/>
      <c r="CG384" s="351"/>
      <c r="CH384" s="351"/>
      <c r="CI384" s="351"/>
      <c r="CJ384" s="351"/>
      <c r="CK384" s="351"/>
      <c r="CL384" s="351"/>
      <c r="CM384" s="351"/>
      <c r="CN384" s="351"/>
      <c r="CO384" s="351"/>
      <c r="CP384" s="351"/>
      <c r="CQ384" s="351"/>
      <c r="CR384" s="351"/>
      <c r="CS384" s="351"/>
      <c r="CT384" s="351"/>
      <c r="CU384" s="351"/>
      <c r="CV384" s="351"/>
      <c r="CW384" s="351"/>
      <c r="CX384" s="351"/>
      <c r="CY384" s="351"/>
      <c r="CZ384" s="351"/>
      <c r="DA384" s="351"/>
      <c r="DB384" s="351"/>
      <c r="DC384" s="351"/>
      <c r="DD384" s="351"/>
      <c r="DE384" s="351"/>
      <c r="DF384" s="351"/>
      <c r="DG384" s="351"/>
      <c r="DH384" s="351"/>
      <c r="DI384" s="351"/>
      <c r="DJ384" s="351"/>
      <c r="DK384" s="351"/>
      <c r="DL384" s="351"/>
      <c r="DM384" s="351"/>
      <c r="DN384" s="351"/>
      <c r="DO384" s="351"/>
      <c r="DP384" s="351"/>
      <c r="DQ384" s="351"/>
      <c r="DR384" s="351"/>
      <c r="DS384" s="351"/>
      <c r="DT384" s="351"/>
      <c r="DU384" s="351"/>
      <c r="DV384" s="351"/>
      <c r="DW384" s="351"/>
      <c r="DX384" s="351"/>
      <c r="DY384" s="351"/>
      <c r="DZ384" s="351"/>
      <c r="EA384" s="351"/>
      <c r="EB384" s="351"/>
      <c r="EC384" s="351"/>
      <c r="ED384" s="351"/>
      <c r="EE384" s="351"/>
      <c r="EF384" s="351"/>
      <c r="EG384" s="351"/>
      <c r="EH384" s="351"/>
      <c r="EI384" s="351"/>
      <c r="EJ384" s="351"/>
      <c r="EK384" s="351"/>
      <c r="EL384" s="351"/>
      <c r="EM384" s="351"/>
      <c r="EN384" s="351"/>
      <c r="EO384" s="351"/>
      <c r="EP384" s="351"/>
      <c r="EQ384" s="351"/>
      <c r="ER384" s="351"/>
      <c r="ES384" s="351"/>
      <c r="ET384" s="351"/>
      <c r="EU384" s="351"/>
      <c r="EV384" s="351"/>
      <c r="EW384" s="351"/>
      <c r="EX384" s="351"/>
      <c r="EY384" s="351"/>
      <c r="EZ384" s="351"/>
      <c r="FA384" s="351"/>
      <c r="FB384" s="351"/>
      <c r="FC384" s="351"/>
      <c r="FD384" s="351"/>
      <c r="FE384" s="351"/>
      <c r="FF384" s="351"/>
      <c r="FG384" s="351"/>
      <c r="FH384" s="351"/>
      <c r="FI384" s="351"/>
      <c r="FJ384" s="351"/>
      <c r="FK384" s="351"/>
      <c r="FL384" s="351"/>
      <c r="FM384" s="351"/>
      <c r="FN384" s="351"/>
      <c r="FO384" s="351"/>
      <c r="FP384" s="351"/>
      <c r="FQ384" s="351"/>
      <c r="FR384" s="351"/>
      <c r="FS384" s="351"/>
      <c r="FT384" s="351"/>
      <c r="FU384" s="351"/>
      <c r="FV384" s="351"/>
      <c r="FW384" s="351"/>
      <c r="FX384" s="351"/>
      <c r="FY384" s="351"/>
      <c r="FZ384" s="351"/>
      <c r="GA384" s="351"/>
      <c r="GB384" s="351"/>
      <c r="GC384" s="351"/>
      <c r="GD384" s="351"/>
      <c r="GE384" s="351"/>
      <c r="GF384" s="351"/>
      <c r="GG384" s="351"/>
      <c r="GH384" s="351"/>
      <c r="GI384" s="351"/>
      <c r="GJ384" s="351"/>
      <c r="GK384" s="351"/>
      <c r="GL384" s="351"/>
      <c r="GM384" s="351"/>
      <c r="GN384" s="351"/>
      <c r="GO384" s="351"/>
      <c r="GP384" s="351"/>
      <c r="GQ384" s="351"/>
      <c r="GR384" s="351"/>
      <c r="GS384" s="351"/>
      <c r="GT384" s="351"/>
      <c r="GU384" s="351"/>
      <c r="GV384" s="351"/>
      <c r="GW384" s="351"/>
      <c r="GX384" s="351"/>
      <c r="GY384" s="351"/>
      <c r="GZ384" s="351"/>
      <c r="HA384" s="351"/>
      <c r="HB384" s="351"/>
      <c r="HC384" s="351"/>
    </row>
    <row r="385" spans="1:211" s="31" customFormat="1" x14ac:dyDescent="0.3">
      <c r="A385" s="293" t="s">
        <v>1249</v>
      </c>
      <c r="B385" s="300" t="s">
        <v>859</v>
      </c>
      <c r="C385" s="300"/>
      <c r="D385" s="361">
        <v>433.82476800000001</v>
      </c>
      <c r="E385" s="326">
        <f t="shared" si="101"/>
        <v>1952.211456</v>
      </c>
      <c r="F385" s="608">
        <f t="shared" si="102"/>
        <v>2386</v>
      </c>
      <c r="G385" s="351"/>
      <c r="H385" s="351"/>
      <c r="I385" s="351"/>
      <c r="J385" s="351"/>
      <c r="K385" s="351"/>
      <c r="L385" s="351"/>
      <c r="M385" s="351"/>
      <c r="N385" s="351"/>
      <c r="O385" s="351"/>
      <c r="P385" s="351"/>
      <c r="Q385" s="351"/>
      <c r="R385" s="351"/>
      <c r="S385" s="351"/>
      <c r="T385" s="351"/>
      <c r="U385" s="351"/>
      <c r="V385" s="351"/>
      <c r="W385" s="351"/>
      <c r="X385" s="351"/>
      <c r="Y385" s="351"/>
      <c r="Z385" s="351"/>
      <c r="AA385" s="351"/>
      <c r="AB385" s="351"/>
      <c r="AC385" s="351"/>
      <c r="AD385" s="351"/>
      <c r="AE385" s="351"/>
      <c r="AF385" s="351"/>
      <c r="AG385" s="351"/>
      <c r="AH385" s="351"/>
      <c r="AI385" s="351"/>
      <c r="AJ385" s="351"/>
      <c r="AK385" s="351"/>
      <c r="AL385" s="351"/>
      <c r="AM385" s="351"/>
      <c r="AN385" s="351"/>
      <c r="AO385" s="351"/>
      <c r="AP385" s="351"/>
      <c r="AQ385" s="351"/>
      <c r="AR385" s="351"/>
      <c r="AS385" s="351"/>
      <c r="AT385" s="351"/>
      <c r="AU385" s="351"/>
      <c r="AV385" s="351"/>
      <c r="AW385" s="351"/>
      <c r="AX385" s="351"/>
      <c r="AY385" s="351"/>
      <c r="AZ385" s="351"/>
      <c r="BA385" s="351"/>
      <c r="BB385" s="351"/>
      <c r="BC385" s="351"/>
      <c r="BD385" s="351"/>
      <c r="BE385" s="351"/>
      <c r="BF385" s="351"/>
      <c r="BG385" s="351"/>
      <c r="BH385" s="351"/>
      <c r="BI385" s="351"/>
      <c r="BJ385" s="351"/>
      <c r="BK385" s="351"/>
      <c r="BL385" s="351"/>
      <c r="BM385" s="351"/>
      <c r="BN385" s="351"/>
      <c r="BO385" s="351"/>
      <c r="BP385" s="351"/>
      <c r="BQ385" s="351"/>
      <c r="BR385" s="351"/>
      <c r="BS385" s="351"/>
      <c r="BT385" s="351"/>
      <c r="BU385" s="351"/>
      <c r="BV385" s="351"/>
      <c r="BW385" s="351"/>
      <c r="BX385" s="351"/>
      <c r="BY385" s="351"/>
      <c r="BZ385" s="351"/>
      <c r="CA385" s="351"/>
      <c r="CB385" s="351"/>
      <c r="CC385" s="351"/>
      <c r="CD385" s="351"/>
      <c r="CE385" s="351"/>
      <c r="CF385" s="351"/>
      <c r="CG385" s="351"/>
      <c r="CH385" s="351"/>
      <c r="CI385" s="351"/>
      <c r="CJ385" s="351"/>
      <c r="CK385" s="351"/>
      <c r="CL385" s="351"/>
      <c r="CM385" s="351"/>
      <c r="CN385" s="351"/>
      <c r="CO385" s="351"/>
      <c r="CP385" s="351"/>
      <c r="CQ385" s="351"/>
      <c r="CR385" s="351"/>
      <c r="CS385" s="351"/>
      <c r="CT385" s="351"/>
      <c r="CU385" s="351"/>
      <c r="CV385" s="351"/>
      <c r="CW385" s="351"/>
      <c r="CX385" s="351"/>
      <c r="CY385" s="351"/>
      <c r="CZ385" s="351"/>
      <c r="DA385" s="351"/>
      <c r="DB385" s="351"/>
      <c r="DC385" s="351"/>
      <c r="DD385" s="351"/>
      <c r="DE385" s="351"/>
      <c r="DF385" s="351"/>
      <c r="DG385" s="351"/>
      <c r="DH385" s="351"/>
      <c r="DI385" s="351"/>
      <c r="DJ385" s="351"/>
      <c r="DK385" s="351"/>
      <c r="DL385" s="351"/>
      <c r="DM385" s="351"/>
      <c r="DN385" s="351"/>
      <c r="DO385" s="351"/>
      <c r="DP385" s="351"/>
      <c r="DQ385" s="351"/>
      <c r="DR385" s="351"/>
      <c r="DS385" s="351"/>
      <c r="DT385" s="351"/>
      <c r="DU385" s="351"/>
      <c r="DV385" s="351"/>
      <c r="DW385" s="351"/>
      <c r="DX385" s="351"/>
      <c r="DY385" s="351"/>
      <c r="DZ385" s="351"/>
      <c r="EA385" s="351"/>
      <c r="EB385" s="351"/>
      <c r="EC385" s="351"/>
      <c r="ED385" s="351"/>
      <c r="EE385" s="351"/>
      <c r="EF385" s="351"/>
      <c r="EG385" s="351"/>
      <c r="EH385" s="351"/>
      <c r="EI385" s="351"/>
      <c r="EJ385" s="351"/>
      <c r="EK385" s="351"/>
      <c r="EL385" s="351"/>
      <c r="EM385" s="351"/>
      <c r="EN385" s="351"/>
      <c r="EO385" s="351"/>
      <c r="EP385" s="351"/>
      <c r="EQ385" s="351"/>
      <c r="ER385" s="351"/>
      <c r="ES385" s="351"/>
      <c r="ET385" s="351"/>
      <c r="EU385" s="351"/>
      <c r="EV385" s="351"/>
      <c r="EW385" s="351"/>
      <c r="EX385" s="351"/>
      <c r="EY385" s="351"/>
      <c r="EZ385" s="351"/>
      <c r="FA385" s="351"/>
      <c r="FB385" s="351"/>
      <c r="FC385" s="351"/>
      <c r="FD385" s="351"/>
      <c r="FE385" s="351"/>
      <c r="FF385" s="351"/>
      <c r="FG385" s="351"/>
      <c r="FH385" s="351"/>
      <c r="FI385" s="351"/>
      <c r="FJ385" s="351"/>
      <c r="FK385" s="351"/>
      <c r="FL385" s="351"/>
      <c r="FM385" s="351"/>
      <c r="FN385" s="351"/>
      <c r="FO385" s="351"/>
      <c r="FP385" s="351"/>
      <c r="FQ385" s="351"/>
      <c r="FR385" s="351"/>
      <c r="FS385" s="351"/>
      <c r="FT385" s="351"/>
      <c r="FU385" s="351"/>
      <c r="FV385" s="351"/>
      <c r="FW385" s="351"/>
      <c r="FX385" s="351"/>
      <c r="FY385" s="351"/>
      <c r="FZ385" s="351"/>
      <c r="GA385" s="351"/>
      <c r="GB385" s="351"/>
      <c r="GC385" s="351"/>
      <c r="GD385" s="351"/>
      <c r="GE385" s="351"/>
      <c r="GF385" s="351"/>
      <c r="GG385" s="351"/>
      <c r="GH385" s="351"/>
      <c r="GI385" s="351"/>
      <c r="GJ385" s="351"/>
      <c r="GK385" s="351"/>
      <c r="GL385" s="351"/>
      <c r="GM385" s="351"/>
      <c r="GN385" s="351"/>
      <c r="GO385" s="351"/>
      <c r="GP385" s="351"/>
      <c r="GQ385" s="351"/>
      <c r="GR385" s="351"/>
      <c r="GS385" s="351"/>
      <c r="GT385" s="351"/>
      <c r="GU385" s="351"/>
      <c r="GV385" s="351"/>
      <c r="GW385" s="351"/>
      <c r="GX385" s="351"/>
      <c r="GY385" s="351"/>
      <c r="GZ385" s="351"/>
      <c r="HA385" s="351"/>
      <c r="HB385" s="351"/>
      <c r="HC385" s="351"/>
    </row>
    <row r="386" spans="1:211" s="31" customFormat="1" x14ac:dyDescent="0.3">
      <c r="A386" s="293" t="s">
        <v>315</v>
      </c>
      <c r="B386" s="300" t="s">
        <v>859</v>
      </c>
      <c r="C386" s="300"/>
      <c r="D386" s="361">
        <v>4324.3</v>
      </c>
      <c r="E386" s="326">
        <f t="shared" si="101"/>
        <v>19459.350000000002</v>
      </c>
      <c r="F386" s="608">
        <f t="shared" si="102"/>
        <v>23784</v>
      </c>
      <c r="G386" s="351"/>
      <c r="H386" s="351"/>
      <c r="I386" s="351"/>
      <c r="J386" s="351"/>
      <c r="K386" s="351"/>
      <c r="L386" s="351"/>
      <c r="M386" s="351"/>
      <c r="N386" s="351"/>
      <c r="O386" s="351"/>
      <c r="P386" s="351"/>
      <c r="Q386" s="351"/>
      <c r="R386" s="351"/>
      <c r="S386" s="351"/>
      <c r="T386" s="351"/>
      <c r="U386" s="351"/>
      <c r="V386" s="351"/>
      <c r="W386" s="351"/>
      <c r="X386" s="351"/>
      <c r="Y386" s="351"/>
      <c r="Z386" s="351"/>
      <c r="AA386" s="351"/>
      <c r="AB386" s="351"/>
      <c r="AC386" s="351"/>
      <c r="AD386" s="351"/>
      <c r="AE386" s="351"/>
      <c r="AF386" s="351"/>
      <c r="AG386" s="351"/>
      <c r="AH386" s="351"/>
      <c r="AI386" s="351"/>
      <c r="AJ386" s="351"/>
      <c r="AK386" s="351"/>
      <c r="AL386" s="351"/>
      <c r="AM386" s="351"/>
      <c r="AN386" s="351"/>
      <c r="AO386" s="351"/>
      <c r="AP386" s="351"/>
      <c r="AQ386" s="351"/>
      <c r="AR386" s="351"/>
      <c r="AS386" s="351"/>
      <c r="AT386" s="351"/>
      <c r="AU386" s="351"/>
      <c r="AV386" s="351"/>
      <c r="AW386" s="351"/>
      <c r="AX386" s="351"/>
      <c r="AY386" s="351"/>
      <c r="AZ386" s="351"/>
      <c r="BA386" s="351"/>
      <c r="BB386" s="351"/>
      <c r="BC386" s="351"/>
      <c r="BD386" s="351"/>
      <c r="BE386" s="351"/>
      <c r="BF386" s="351"/>
      <c r="BG386" s="351"/>
      <c r="BH386" s="351"/>
      <c r="BI386" s="351"/>
      <c r="BJ386" s="351"/>
      <c r="BK386" s="351"/>
      <c r="BL386" s="351"/>
      <c r="BM386" s="351"/>
      <c r="BN386" s="351"/>
      <c r="BO386" s="351"/>
      <c r="BP386" s="351"/>
      <c r="BQ386" s="351"/>
      <c r="BR386" s="351"/>
      <c r="BS386" s="351"/>
      <c r="BT386" s="351"/>
      <c r="BU386" s="351"/>
      <c r="BV386" s="351"/>
      <c r="BW386" s="351"/>
      <c r="BX386" s="351"/>
      <c r="BY386" s="351"/>
      <c r="BZ386" s="351"/>
      <c r="CA386" s="351"/>
      <c r="CB386" s="351"/>
      <c r="CC386" s="351"/>
      <c r="CD386" s="351"/>
      <c r="CE386" s="351"/>
      <c r="CF386" s="351"/>
      <c r="CG386" s="351"/>
      <c r="CH386" s="351"/>
      <c r="CI386" s="351"/>
      <c r="CJ386" s="351"/>
      <c r="CK386" s="351"/>
      <c r="CL386" s="351"/>
      <c r="CM386" s="351"/>
      <c r="CN386" s="351"/>
      <c r="CO386" s="351"/>
      <c r="CP386" s="351"/>
      <c r="CQ386" s="351"/>
      <c r="CR386" s="351"/>
      <c r="CS386" s="351"/>
      <c r="CT386" s="351"/>
      <c r="CU386" s="351"/>
      <c r="CV386" s="351"/>
      <c r="CW386" s="351"/>
      <c r="CX386" s="351"/>
      <c r="CY386" s="351"/>
      <c r="CZ386" s="351"/>
      <c r="DA386" s="351"/>
      <c r="DB386" s="351"/>
      <c r="DC386" s="351"/>
      <c r="DD386" s="351"/>
      <c r="DE386" s="351"/>
      <c r="DF386" s="351"/>
      <c r="DG386" s="351"/>
      <c r="DH386" s="351"/>
      <c r="DI386" s="351"/>
      <c r="DJ386" s="351"/>
      <c r="DK386" s="351"/>
      <c r="DL386" s="351"/>
      <c r="DM386" s="351"/>
      <c r="DN386" s="351"/>
      <c r="DO386" s="351"/>
      <c r="DP386" s="351"/>
      <c r="DQ386" s="351"/>
      <c r="DR386" s="351"/>
      <c r="DS386" s="351"/>
      <c r="DT386" s="351"/>
      <c r="DU386" s="351"/>
      <c r="DV386" s="351"/>
      <c r="DW386" s="351"/>
      <c r="DX386" s="351"/>
      <c r="DY386" s="351"/>
      <c r="DZ386" s="351"/>
      <c r="EA386" s="351"/>
      <c r="EB386" s="351"/>
      <c r="EC386" s="351"/>
      <c r="ED386" s="351"/>
      <c r="EE386" s="351"/>
      <c r="EF386" s="351"/>
      <c r="EG386" s="351"/>
      <c r="EH386" s="351"/>
      <c r="EI386" s="351"/>
      <c r="EJ386" s="351"/>
      <c r="EK386" s="351"/>
      <c r="EL386" s="351"/>
      <c r="EM386" s="351"/>
      <c r="EN386" s="351"/>
      <c r="EO386" s="351"/>
      <c r="EP386" s="351"/>
      <c r="EQ386" s="351"/>
      <c r="ER386" s="351"/>
      <c r="ES386" s="351"/>
      <c r="ET386" s="351"/>
      <c r="EU386" s="351"/>
      <c r="EV386" s="351"/>
      <c r="EW386" s="351"/>
      <c r="EX386" s="351"/>
      <c r="EY386" s="351"/>
      <c r="EZ386" s="351"/>
      <c r="FA386" s="351"/>
      <c r="FB386" s="351"/>
      <c r="FC386" s="351"/>
      <c r="FD386" s="351"/>
      <c r="FE386" s="351"/>
      <c r="FF386" s="351"/>
      <c r="FG386" s="351"/>
      <c r="FH386" s="351"/>
      <c r="FI386" s="351"/>
      <c r="FJ386" s="351"/>
      <c r="FK386" s="351"/>
      <c r="FL386" s="351"/>
      <c r="FM386" s="351"/>
      <c r="FN386" s="351"/>
      <c r="FO386" s="351"/>
      <c r="FP386" s="351"/>
      <c r="FQ386" s="351"/>
      <c r="FR386" s="351"/>
      <c r="FS386" s="351"/>
      <c r="FT386" s="351"/>
      <c r="FU386" s="351"/>
      <c r="FV386" s="351"/>
      <c r="FW386" s="351"/>
      <c r="FX386" s="351"/>
      <c r="FY386" s="351"/>
      <c r="FZ386" s="351"/>
      <c r="GA386" s="351"/>
      <c r="GB386" s="351"/>
      <c r="GC386" s="351"/>
      <c r="GD386" s="351"/>
      <c r="GE386" s="351"/>
      <c r="GF386" s="351"/>
      <c r="GG386" s="351"/>
      <c r="GH386" s="351"/>
      <c r="GI386" s="351"/>
      <c r="GJ386" s="351"/>
      <c r="GK386" s="351"/>
      <c r="GL386" s="351"/>
      <c r="GM386" s="351"/>
      <c r="GN386" s="351"/>
      <c r="GO386" s="351"/>
      <c r="GP386" s="351"/>
      <c r="GQ386" s="351"/>
      <c r="GR386" s="351"/>
      <c r="GS386" s="351"/>
      <c r="GT386" s="351"/>
      <c r="GU386" s="351"/>
      <c r="GV386" s="351"/>
      <c r="GW386" s="351"/>
      <c r="GX386" s="351"/>
      <c r="GY386" s="351"/>
      <c r="GZ386" s="351"/>
      <c r="HA386" s="351"/>
      <c r="HB386" s="351"/>
      <c r="HC386" s="351"/>
    </row>
    <row r="387" spans="1:211" s="31" customFormat="1" x14ac:dyDescent="0.3">
      <c r="A387" s="293" t="s">
        <v>1251</v>
      </c>
      <c r="B387" s="300" t="s">
        <v>859</v>
      </c>
      <c r="C387" s="300"/>
      <c r="D387" s="361">
        <v>2162.15</v>
      </c>
      <c r="E387" s="326">
        <f t="shared" si="101"/>
        <v>9729.6750000000011</v>
      </c>
      <c r="F387" s="608">
        <f t="shared" si="102"/>
        <v>11892</v>
      </c>
      <c r="G387" s="351"/>
      <c r="H387" s="351"/>
      <c r="I387" s="351"/>
      <c r="J387" s="351"/>
      <c r="K387" s="351"/>
      <c r="L387" s="351"/>
      <c r="M387" s="351"/>
      <c r="N387" s="351"/>
      <c r="O387" s="351"/>
      <c r="P387" s="351"/>
      <c r="Q387" s="351"/>
      <c r="R387" s="351"/>
      <c r="S387" s="351"/>
      <c r="T387" s="351"/>
      <c r="U387" s="351"/>
      <c r="V387" s="351"/>
      <c r="W387" s="351"/>
      <c r="X387" s="351"/>
      <c r="Y387" s="351"/>
      <c r="Z387" s="351"/>
      <c r="AA387" s="351"/>
      <c r="AB387" s="351"/>
      <c r="AC387" s="351"/>
      <c r="AD387" s="351"/>
      <c r="AE387" s="351"/>
      <c r="AF387" s="351"/>
      <c r="AG387" s="351"/>
      <c r="AH387" s="351"/>
      <c r="AI387" s="351"/>
      <c r="AJ387" s="351"/>
      <c r="AK387" s="351"/>
      <c r="AL387" s="351"/>
      <c r="AM387" s="351"/>
      <c r="AN387" s="351"/>
      <c r="AO387" s="351"/>
      <c r="AP387" s="351"/>
      <c r="AQ387" s="351"/>
      <c r="AR387" s="351"/>
      <c r="AS387" s="351"/>
      <c r="AT387" s="351"/>
      <c r="AU387" s="351"/>
      <c r="AV387" s="351"/>
      <c r="AW387" s="351"/>
      <c r="AX387" s="351"/>
      <c r="AY387" s="351"/>
      <c r="AZ387" s="351"/>
      <c r="BA387" s="351"/>
      <c r="BB387" s="351"/>
      <c r="BC387" s="351"/>
      <c r="BD387" s="351"/>
      <c r="BE387" s="351"/>
      <c r="BF387" s="351"/>
      <c r="BG387" s="351"/>
      <c r="BH387" s="351"/>
      <c r="BI387" s="351"/>
      <c r="BJ387" s="351"/>
      <c r="BK387" s="351"/>
      <c r="BL387" s="351"/>
      <c r="BM387" s="351"/>
      <c r="BN387" s="351"/>
      <c r="BO387" s="351"/>
      <c r="BP387" s="351"/>
      <c r="BQ387" s="351"/>
      <c r="BR387" s="351"/>
      <c r="BS387" s="351"/>
      <c r="BT387" s="351"/>
      <c r="BU387" s="351"/>
      <c r="BV387" s="351"/>
      <c r="BW387" s="351"/>
      <c r="BX387" s="351"/>
      <c r="BY387" s="351"/>
      <c r="BZ387" s="351"/>
      <c r="CA387" s="351"/>
      <c r="CB387" s="351"/>
      <c r="CC387" s="351"/>
      <c r="CD387" s="351"/>
      <c r="CE387" s="351"/>
      <c r="CF387" s="351"/>
      <c r="CG387" s="351"/>
      <c r="CH387" s="351"/>
      <c r="CI387" s="351"/>
      <c r="CJ387" s="351"/>
      <c r="CK387" s="351"/>
      <c r="CL387" s="351"/>
      <c r="CM387" s="351"/>
      <c r="CN387" s="351"/>
      <c r="CO387" s="351"/>
      <c r="CP387" s="351"/>
      <c r="CQ387" s="351"/>
      <c r="CR387" s="351"/>
      <c r="CS387" s="351"/>
      <c r="CT387" s="351"/>
      <c r="CU387" s="351"/>
      <c r="CV387" s="351"/>
      <c r="CW387" s="351"/>
      <c r="CX387" s="351"/>
      <c r="CY387" s="351"/>
      <c r="CZ387" s="351"/>
      <c r="DA387" s="351"/>
      <c r="DB387" s="351"/>
      <c r="DC387" s="351"/>
      <c r="DD387" s="351"/>
      <c r="DE387" s="351"/>
      <c r="DF387" s="351"/>
      <c r="DG387" s="351"/>
      <c r="DH387" s="351"/>
      <c r="DI387" s="351"/>
      <c r="DJ387" s="351"/>
      <c r="DK387" s="351"/>
      <c r="DL387" s="351"/>
      <c r="DM387" s="351"/>
      <c r="DN387" s="351"/>
      <c r="DO387" s="351"/>
      <c r="DP387" s="351"/>
      <c r="DQ387" s="351"/>
      <c r="DR387" s="351"/>
      <c r="DS387" s="351"/>
      <c r="DT387" s="351"/>
      <c r="DU387" s="351"/>
      <c r="DV387" s="351"/>
      <c r="DW387" s="351"/>
      <c r="DX387" s="351"/>
      <c r="DY387" s="351"/>
      <c r="DZ387" s="351"/>
      <c r="EA387" s="351"/>
      <c r="EB387" s="351"/>
      <c r="EC387" s="351"/>
      <c r="ED387" s="351"/>
      <c r="EE387" s="351"/>
      <c r="EF387" s="351"/>
      <c r="EG387" s="351"/>
      <c r="EH387" s="351"/>
      <c r="EI387" s="351"/>
      <c r="EJ387" s="351"/>
      <c r="EK387" s="351"/>
      <c r="EL387" s="351"/>
      <c r="EM387" s="351"/>
      <c r="EN387" s="351"/>
      <c r="EO387" s="351"/>
      <c r="EP387" s="351"/>
      <c r="EQ387" s="351"/>
      <c r="ER387" s="351"/>
      <c r="ES387" s="351"/>
      <c r="ET387" s="351"/>
      <c r="EU387" s="351"/>
      <c r="EV387" s="351"/>
      <c r="EW387" s="351"/>
      <c r="EX387" s="351"/>
      <c r="EY387" s="351"/>
      <c r="EZ387" s="351"/>
      <c r="FA387" s="351"/>
      <c r="FB387" s="351"/>
      <c r="FC387" s="351"/>
      <c r="FD387" s="351"/>
      <c r="FE387" s="351"/>
      <c r="FF387" s="351"/>
      <c r="FG387" s="351"/>
      <c r="FH387" s="351"/>
      <c r="FI387" s="351"/>
      <c r="FJ387" s="351"/>
      <c r="FK387" s="351"/>
      <c r="FL387" s="351"/>
      <c r="FM387" s="351"/>
      <c r="FN387" s="351"/>
      <c r="FO387" s="351"/>
      <c r="FP387" s="351"/>
      <c r="FQ387" s="351"/>
      <c r="FR387" s="351"/>
      <c r="FS387" s="351"/>
      <c r="FT387" s="351"/>
      <c r="FU387" s="351"/>
      <c r="FV387" s="351"/>
      <c r="FW387" s="351"/>
      <c r="FX387" s="351"/>
      <c r="FY387" s="351"/>
      <c r="FZ387" s="351"/>
      <c r="GA387" s="351"/>
      <c r="GB387" s="351"/>
      <c r="GC387" s="351"/>
      <c r="GD387" s="351"/>
      <c r="GE387" s="351"/>
      <c r="GF387" s="351"/>
      <c r="GG387" s="351"/>
      <c r="GH387" s="351"/>
      <c r="GI387" s="351"/>
      <c r="GJ387" s="351"/>
      <c r="GK387" s="351"/>
      <c r="GL387" s="351"/>
      <c r="GM387" s="351"/>
      <c r="GN387" s="351"/>
      <c r="GO387" s="351"/>
      <c r="GP387" s="351"/>
      <c r="GQ387" s="351"/>
      <c r="GR387" s="351"/>
      <c r="GS387" s="351"/>
      <c r="GT387" s="351"/>
      <c r="GU387" s="351"/>
      <c r="GV387" s="351"/>
      <c r="GW387" s="351"/>
      <c r="GX387" s="351"/>
      <c r="GY387" s="351"/>
      <c r="GZ387" s="351"/>
      <c r="HA387" s="351"/>
      <c r="HB387" s="351"/>
      <c r="HC387" s="351"/>
    </row>
    <row r="388" spans="1:211" s="31" customFormat="1" x14ac:dyDescent="0.3">
      <c r="A388" s="293" t="s">
        <v>1250</v>
      </c>
      <c r="B388" s="33" t="s">
        <v>859</v>
      </c>
      <c r="C388" s="300"/>
      <c r="D388" s="361">
        <v>4324.3</v>
      </c>
      <c r="E388" s="326">
        <f t="shared" si="101"/>
        <v>19459.350000000002</v>
      </c>
      <c r="F388" s="608">
        <f t="shared" si="102"/>
        <v>23784</v>
      </c>
      <c r="G388" s="351"/>
      <c r="H388" s="351"/>
      <c r="I388" s="351"/>
      <c r="J388" s="351"/>
      <c r="K388" s="351"/>
      <c r="L388" s="351"/>
      <c r="M388" s="351"/>
      <c r="N388" s="351"/>
      <c r="O388" s="351"/>
      <c r="P388" s="351"/>
      <c r="Q388" s="351"/>
      <c r="R388" s="351"/>
      <c r="S388" s="351"/>
      <c r="T388" s="351"/>
      <c r="U388" s="351"/>
      <c r="V388" s="351"/>
      <c r="W388" s="351"/>
      <c r="X388" s="351"/>
      <c r="Y388" s="351"/>
      <c r="Z388" s="351"/>
      <c r="AA388" s="351"/>
      <c r="AB388" s="351"/>
      <c r="AC388" s="351"/>
      <c r="AD388" s="351"/>
      <c r="AE388" s="351"/>
      <c r="AF388" s="351"/>
      <c r="AG388" s="351"/>
      <c r="AH388" s="351"/>
      <c r="AI388" s="351"/>
      <c r="AJ388" s="351"/>
      <c r="AK388" s="351"/>
      <c r="AL388" s="351"/>
      <c r="AM388" s="351"/>
      <c r="AN388" s="351"/>
      <c r="AO388" s="351"/>
      <c r="AP388" s="351"/>
      <c r="AQ388" s="351"/>
      <c r="AR388" s="351"/>
      <c r="AS388" s="351"/>
      <c r="AT388" s="351"/>
      <c r="AU388" s="351"/>
      <c r="AV388" s="351"/>
      <c r="AW388" s="351"/>
      <c r="AX388" s="351"/>
      <c r="AY388" s="351"/>
      <c r="AZ388" s="351"/>
      <c r="BA388" s="351"/>
      <c r="BB388" s="351"/>
      <c r="BC388" s="351"/>
      <c r="BD388" s="351"/>
      <c r="BE388" s="351"/>
      <c r="BF388" s="351"/>
      <c r="BG388" s="351"/>
      <c r="BH388" s="351"/>
      <c r="BI388" s="351"/>
      <c r="BJ388" s="351"/>
      <c r="BK388" s="351"/>
      <c r="BL388" s="351"/>
      <c r="BM388" s="351"/>
      <c r="BN388" s="351"/>
      <c r="BO388" s="351"/>
      <c r="BP388" s="351"/>
      <c r="BQ388" s="351"/>
      <c r="BR388" s="351"/>
      <c r="BS388" s="351"/>
      <c r="BT388" s="351"/>
      <c r="BU388" s="351"/>
      <c r="BV388" s="351"/>
      <c r="BW388" s="351"/>
      <c r="BX388" s="351"/>
      <c r="BY388" s="351"/>
      <c r="BZ388" s="351"/>
      <c r="CA388" s="351"/>
      <c r="CB388" s="351"/>
      <c r="CC388" s="351"/>
      <c r="CD388" s="351"/>
      <c r="CE388" s="351"/>
      <c r="CF388" s="351"/>
      <c r="CG388" s="351"/>
      <c r="CH388" s="351"/>
      <c r="CI388" s="351"/>
      <c r="CJ388" s="351"/>
      <c r="CK388" s="351"/>
      <c r="CL388" s="351"/>
      <c r="CM388" s="351"/>
      <c r="CN388" s="351"/>
      <c r="CO388" s="351"/>
      <c r="CP388" s="351"/>
      <c r="CQ388" s="351"/>
      <c r="CR388" s="351"/>
      <c r="CS388" s="351"/>
      <c r="CT388" s="351"/>
      <c r="CU388" s="351"/>
      <c r="CV388" s="351"/>
      <c r="CW388" s="351"/>
      <c r="CX388" s="351"/>
      <c r="CY388" s="351"/>
      <c r="CZ388" s="351"/>
      <c r="DA388" s="351"/>
      <c r="DB388" s="351"/>
      <c r="DC388" s="351"/>
      <c r="DD388" s="351"/>
      <c r="DE388" s="351"/>
      <c r="DF388" s="351"/>
      <c r="DG388" s="351"/>
      <c r="DH388" s="351"/>
      <c r="DI388" s="351"/>
      <c r="DJ388" s="351"/>
      <c r="DK388" s="351"/>
      <c r="DL388" s="351"/>
      <c r="DM388" s="351"/>
      <c r="DN388" s="351"/>
      <c r="DO388" s="351"/>
      <c r="DP388" s="351"/>
      <c r="DQ388" s="351"/>
      <c r="DR388" s="351"/>
      <c r="DS388" s="351"/>
      <c r="DT388" s="351"/>
      <c r="DU388" s="351"/>
      <c r="DV388" s="351"/>
      <c r="DW388" s="351"/>
      <c r="DX388" s="351"/>
      <c r="DY388" s="351"/>
      <c r="DZ388" s="351"/>
      <c r="EA388" s="351"/>
      <c r="EB388" s="351"/>
      <c r="EC388" s="351"/>
      <c r="ED388" s="351"/>
      <c r="EE388" s="351"/>
      <c r="EF388" s="351"/>
      <c r="EG388" s="351"/>
      <c r="EH388" s="351"/>
      <c r="EI388" s="351"/>
      <c r="EJ388" s="351"/>
      <c r="EK388" s="351"/>
      <c r="EL388" s="351"/>
      <c r="EM388" s="351"/>
      <c r="EN388" s="351"/>
      <c r="EO388" s="351"/>
      <c r="EP388" s="351"/>
      <c r="EQ388" s="351"/>
      <c r="ER388" s="351"/>
      <c r="ES388" s="351"/>
      <c r="ET388" s="351"/>
      <c r="EU388" s="351"/>
      <c r="EV388" s="351"/>
      <c r="EW388" s="351"/>
      <c r="EX388" s="351"/>
      <c r="EY388" s="351"/>
      <c r="EZ388" s="351"/>
      <c r="FA388" s="351"/>
      <c r="FB388" s="351"/>
      <c r="FC388" s="351"/>
      <c r="FD388" s="351"/>
      <c r="FE388" s="351"/>
      <c r="FF388" s="351"/>
      <c r="FG388" s="351"/>
      <c r="FH388" s="351"/>
      <c r="FI388" s="351"/>
      <c r="FJ388" s="351"/>
      <c r="FK388" s="351"/>
      <c r="FL388" s="351"/>
      <c r="FM388" s="351"/>
      <c r="FN388" s="351"/>
      <c r="FO388" s="351"/>
      <c r="FP388" s="351"/>
      <c r="FQ388" s="351"/>
      <c r="FR388" s="351"/>
      <c r="FS388" s="351"/>
      <c r="FT388" s="351"/>
      <c r="FU388" s="351"/>
      <c r="FV388" s="351"/>
      <c r="FW388" s="351"/>
      <c r="FX388" s="351"/>
      <c r="FY388" s="351"/>
      <c r="FZ388" s="351"/>
      <c r="GA388" s="351"/>
      <c r="GB388" s="351"/>
      <c r="GC388" s="351"/>
      <c r="GD388" s="351"/>
      <c r="GE388" s="351"/>
      <c r="GF388" s="351"/>
      <c r="GG388" s="351"/>
      <c r="GH388" s="351"/>
      <c r="GI388" s="351"/>
      <c r="GJ388" s="351"/>
      <c r="GK388" s="351"/>
      <c r="GL388" s="351"/>
      <c r="GM388" s="351"/>
      <c r="GN388" s="351"/>
      <c r="GO388" s="351"/>
      <c r="GP388" s="351"/>
      <c r="GQ388" s="351"/>
      <c r="GR388" s="351"/>
      <c r="GS388" s="351"/>
      <c r="GT388" s="351"/>
      <c r="GU388" s="351"/>
      <c r="GV388" s="351"/>
      <c r="GW388" s="351"/>
      <c r="GX388" s="351"/>
      <c r="GY388" s="351"/>
      <c r="GZ388" s="351"/>
      <c r="HA388" s="351"/>
      <c r="HB388" s="351"/>
      <c r="HC388" s="351"/>
    </row>
    <row r="389" spans="1:211" s="31" customFormat="1" x14ac:dyDescent="0.3">
      <c r="A389" s="293"/>
      <c r="B389" s="33"/>
      <c r="C389" s="300"/>
      <c r="D389" s="361"/>
      <c r="E389" s="326">
        <f t="shared" si="96"/>
        <v>0</v>
      </c>
      <c r="F389" s="608"/>
      <c r="G389" s="351"/>
      <c r="H389" s="351"/>
      <c r="I389" s="351"/>
      <c r="J389" s="351"/>
      <c r="K389" s="351"/>
      <c r="L389" s="351"/>
      <c r="M389" s="351"/>
      <c r="N389" s="351"/>
      <c r="O389" s="351"/>
      <c r="P389" s="351"/>
      <c r="Q389" s="351"/>
      <c r="R389" s="351"/>
      <c r="S389" s="351"/>
      <c r="T389" s="351"/>
      <c r="U389" s="351"/>
      <c r="V389" s="351"/>
      <c r="W389" s="351"/>
      <c r="X389" s="351"/>
      <c r="Y389" s="351"/>
      <c r="Z389" s="351"/>
      <c r="AA389" s="351"/>
      <c r="AB389" s="351"/>
      <c r="AC389" s="351"/>
      <c r="AD389" s="351"/>
      <c r="AE389" s="351"/>
      <c r="AF389" s="351"/>
      <c r="AG389" s="351"/>
      <c r="AH389" s="351"/>
      <c r="AI389" s="351"/>
      <c r="AJ389" s="351"/>
      <c r="AK389" s="351"/>
      <c r="AL389" s="351"/>
      <c r="AM389" s="351"/>
      <c r="AN389" s="351"/>
      <c r="AO389" s="351"/>
      <c r="AP389" s="351"/>
      <c r="AQ389" s="351"/>
      <c r="AR389" s="351"/>
      <c r="AS389" s="351"/>
      <c r="AT389" s="351"/>
      <c r="AU389" s="351"/>
      <c r="AV389" s="351"/>
      <c r="AW389" s="351"/>
      <c r="AX389" s="351"/>
      <c r="AY389" s="351"/>
      <c r="AZ389" s="351"/>
      <c r="BA389" s="351"/>
      <c r="BB389" s="351"/>
      <c r="BC389" s="351"/>
      <c r="BD389" s="351"/>
      <c r="BE389" s="351"/>
      <c r="BF389" s="351"/>
      <c r="BG389" s="351"/>
      <c r="BH389" s="351"/>
      <c r="BI389" s="351"/>
      <c r="BJ389" s="351"/>
      <c r="BK389" s="351"/>
      <c r="BL389" s="351"/>
      <c r="BM389" s="351"/>
      <c r="BN389" s="351"/>
      <c r="BO389" s="351"/>
      <c r="BP389" s="351"/>
      <c r="BQ389" s="351"/>
      <c r="BR389" s="351"/>
      <c r="BS389" s="351"/>
      <c r="BT389" s="351"/>
      <c r="BU389" s="351"/>
      <c r="BV389" s="351"/>
      <c r="BW389" s="351"/>
      <c r="BX389" s="351"/>
      <c r="BY389" s="351"/>
      <c r="BZ389" s="351"/>
      <c r="CA389" s="351"/>
      <c r="CB389" s="351"/>
      <c r="CC389" s="351"/>
      <c r="CD389" s="351"/>
      <c r="CE389" s="351"/>
      <c r="CF389" s="351"/>
      <c r="CG389" s="351"/>
      <c r="CH389" s="351"/>
      <c r="CI389" s="351"/>
      <c r="CJ389" s="351"/>
      <c r="CK389" s="351"/>
      <c r="CL389" s="351"/>
      <c r="CM389" s="351"/>
      <c r="CN389" s="351"/>
      <c r="CO389" s="351"/>
      <c r="CP389" s="351"/>
      <c r="CQ389" s="351"/>
      <c r="CR389" s="351"/>
      <c r="CS389" s="351"/>
      <c r="CT389" s="351"/>
      <c r="CU389" s="351"/>
      <c r="CV389" s="351"/>
      <c r="CW389" s="351"/>
      <c r="CX389" s="351"/>
      <c r="CY389" s="351"/>
      <c r="CZ389" s="351"/>
      <c r="DA389" s="351"/>
      <c r="DB389" s="351"/>
      <c r="DC389" s="351"/>
      <c r="DD389" s="351"/>
      <c r="DE389" s="351"/>
      <c r="DF389" s="351"/>
      <c r="DG389" s="351"/>
      <c r="DH389" s="351"/>
      <c r="DI389" s="351"/>
      <c r="DJ389" s="351"/>
      <c r="DK389" s="351"/>
      <c r="DL389" s="351"/>
      <c r="DM389" s="351"/>
      <c r="DN389" s="351"/>
      <c r="DO389" s="351"/>
      <c r="DP389" s="351"/>
      <c r="DQ389" s="351"/>
      <c r="DR389" s="351"/>
      <c r="DS389" s="351"/>
      <c r="DT389" s="351"/>
      <c r="DU389" s="351"/>
      <c r="DV389" s="351"/>
      <c r="DW389" s="351"/>
      <c r="DX389" s="351"/>
      <c r="DY389" s="351"/>
      <c r="DZ389" s="351"/>
      <c r="EA389" s="351"/>
      <c r="EB389" s="351"/>
      <c r="EC389" s="351"/>
      <c r="ED389" s="351"/>
      <c r="EE389" s="351"/>
      <c r="EF389" s="351"/>
      <c r="EG389" s="351"/>
      <c r="EH389" s="351"/>
      <c r="EI389" s="351"/>
      <c r="EJ389" s="351"/>
      <c r="EK389" s="351"/>
      <c r="EL389" s="351"/>
      <c r="EM389" s="351"/>
      <c r="EN389" s="351"/>
      <c r="EO389" s="351"/>
      <c r="EP389" s="351"/>
      <c r="EQ389" s="351"/>
      <c r="ER389" s="351"/>
      <c r="ES389" s="351"/>
      <c r="ET389" s="351"/>
      <c r="EU389" s="351"/>
      <c r="EV389" s="351"/>
      <c r="EW389" s="351"/>
      <c r="EX389" s="351"/>
      <c r="EY389" s="351"/>
      <c r="EZ389" s="351"/>
      <c r="FA389" s="351"/>
      <c r="FB389" s="351"/>
      <c r="FC389" s="351"/>
      <c r="FD389" s="351"/>
      <c r="FE389" s="351"/>
      <c r="FF389" s="351"/>
      <c r="FG389" s="351"/>
      <c r="FH389" s="351"/>
      <c r="FI389" s="351"/>
      <c r="FJ389" s="351"/>
      <c r="FK389" s="351"/>
      <c r="FL389" s="351"/>
      <c r="FM389" s="351"/>
      <c r="FN389" s="351"/>
      <c r="FO389" s="351"/>
      <c r="FP389" s="351"/>
      <c r="FQ389" s="351"/>
      <c r="FR389" s="351"/>
      <c r="FS389" s="351"/>
      <c r="FT389" s="351"/>
      <c r="FU389" s="351"/>
      <c r="FV389" s="351"/>
      <c r="FW389" s="351"/>
      <c r="FX389" s="351"/>
      <c r="FY389" s="351"/>
      <c r="FZ389" s="351"/>
      <c r="GA389" s="351"/>
      <c r="GB389" s="351"/>
      <c r="GC389" s="351"/>
      <c r="GD389" s="351"/>
      <c r="GE389" s="351"/>
      <c r="GF389" s="351"/>
      <c r="GG389" s="351"/>
      <c r="GH389" s="351"/>
      <c r="GI389" s="351"/>
      <c r="GJ389" s="351"/>
      <c r="GK389" s="351"/>
      <c r="GL389" s="351"/>
      <c r="GM389" s="351"/>
      <c r="GN389" s="351"/>
      <c r="GO389" s="351"/>
      <c r="GP389" s="351"/>
      <c r="GQ389" s="351"/>
      <c r="GR389" s="351"/>
      <c r="GS389" s="351"/>
      <c r="GT389" s="351"/>
      <c r="GU389" s="351"/>
      <c r="GV389" s="351"/>
      <c r="GW389" s="351"/>
      <c r="GX389" s="351"/>
      <c r="GY389" s="351"/>
      <c r="GZ389" s="351"/>
      <c r="HA389" s="351"/>
      <c r="HB389" s="351"/>
      <c r="HC389" s="351"/>
    </row>
    <row r="390" spans="1:211" s="31" customFormat="1" x14ac:dyDescent="0.3">
      <c r="A390" s="627" t="s">
        <v>1386</v>
      </c>
      <c r="B390" s="33"/>
      <c r="C390" s="300"/>
      <c r="D390" s="361"/>
      <c r="E390" s="326">
        <f t="shared" si="96"/>
        <v>0</v>
      </c>
      <c r="F390" s="608"/>
      <c r="G390" s="351"/>
      <c r="H390" s="351"/>
      <c r="I390" s="351"/>
      <c r="J390" s="351"/>
      <c r="K390" s="351"/>
      <c r="L390" s="351"/>
      <c r="M390" s="351"/>
      <c r="N390" s="351"/>
      <c r="O390" s="351"/>
      <c r="P390" s="351"/>
      <c r="Q390" s="351"/>
      <c r="R390" s="351"/>
      <c r="S390" s="351"/>
      <c r="T390" s="351"/>
      <c r="U390" s="351"/>
      <c r="V390" s="351"/>
      <c r="W390" s="351"/>
      <c r="X390" s="351"/>
      <c r="Y390" s="351"/>
      <c r="Z390" s="351"/>
      <c r="AA390" s="351"/>
      <c r="AB390" s="351"/>
      <c r="AC390" s="351"/>
      <c r="AD390" s="351"/>
      <c r="AE390" s="351"/>
      <c r="AF390" s="351"/>
      <c r="AG390" s="351"/>
      <c r="AH390" s="351"/>
      <c r="AI390" s="351"/>
      <c r="AJ390" s="351"/>
      <c r="AK390" s="351"/>
      <c r="AL390" s="351"/>
      <c r="AM390" s="351"/>
      <c r="AN390" s="351"/>
      <c r="AO390" s="351"/>
      <c r="AP390" s="351"/>
      <c r="AQ390" s="351"/>
      <c r="AR390" s="351"/>
      <c r="AS390" s="351"/>
      <c r="AT390" s="351"/>
      <c r="AU390" s="351"/>
      <c r="AV390" s="351"/>
      <c r="AW390" s="351"/>
      <c r="AX390" s="351"/>
      <c r="AY390" s="351"/>
      <c r="AZ390" s="351"/>
      <c r="BA390" s="351"/>
      <c r="BB390" s="351"/>
      <c r="BC390" s="351"/>
      <c r="BD390" s="351"/>
      <c r="BE390" s="351"/>
      <c r="BF390" s="351"/>
      <c r="BG390" s="351"/>
      <c r="BH390" s="351"/>
      <c r="BI390" s="351"/>
      <c r="BJ390" s="351"/>
      <c r="BK390" s="351"/>
      <c r="BL390" s="351"/>
      <c r="BM390" s="351"/>
      <c r="BN390" s="351"/>
      <c r="BO390" s="351"/>
      <c r="BP390" s="351"/>
      <c r="BQ390" s="351"/>
      <c r="BR390" s="351"/>
      <c r="BS390" s="351"/>
      <c r="BT390" s="351"/>
      <c r="BU390" s="351"/>
      <c r="BV390" s="351"/>
      <c r="BW390" s="351"/>
      <c r="BX390" s="351"/>
      <c r="BY390" s="351"/>
      <c r="BZ390" s="351"/>
      <c r="CA390" s="351"/>
      <c r="CB390" s="351"/>
      <c r="CC390" s="351"/>
      <c r="CD390" s="351"/>
      <c r="CE390" s="351"/>
      <c r="CF390" s="351"/>
      <c r="CG390" s="351"/>
      <c r="CH390" s="351"/>
      <c r="CI390" s="351"/>
      <c r="CJ390" s="351"/>
      <c r="CK390" s="351"/>
      <c r="CL390" s="351"/>
      <c r="CM390" s="351"/>
      <c r="CN390" s="351"/>
      <c r="CO390" s="351"/>
      <c r="CP390" s="351"/>
      <c r="CQ390" s="351"/>
      <c r="CR390" s="351"/>
      <c r="CS390" s="351"/>
      <c r="CT390" s="351"/>
      <c r="CU390" s="351"/>
      <c r="CV390" s="351"/>
      <c r="CW390" s="351"/>
      <c r="CX390" s="351"/>
      <c r="CY390" s="351"/>
      <c r="CZ390" s="351"/>
      <c r="DA390" s="351"/>
      <c r="DB390" s="351"/>
      <c r="DC390" s="351"/>
      <c r="DD390" s="351"/>
      <c r="DE390" s="351"/>
      <c r="DF390" s="351"/>
      <c r="DG390" s="351"/>
      <c r="DH390" s="351"/>
      <c r="DI390" s="351"/>
      <c r="DJ390" s="351"/>
      <c r="DK390" s="351"/>
      <c r="DL390" s="351"/>
      <c r="DM390" s="351"/>
      <c r="DN390" s="351"/>
      <c r="DO390" s="351"/>
      <c r="DP390" s="351"/>
      <c r="DQ390" s="351"/>
      <c r="DR390" s="351"/>
      <c r="DS390" s="351"/>
      <c r="DT390" s="351"/>
      <c r="DU390" s="351"/>
      <c r="DV390" s="351"/>
      <c r="DW390" s="351"/>
      <c r="DX390" s="351"/>
      <c r="DY390" s="351"/>
      <c r="DZ390" s="351"/>
      <c r="EA390" s="351"/>
      <c r="EB390" s="351"/>
      <c r="EC390" s="351"/>
      <c r="ED390" s="351"/>
      <c r="EE390" s="351"/>
      <c r="EF390" s="351"/>
      <c r="EG390" s="351"/>
      <c r="EH390" s="351"/>
      <c r="EI390" s="351"/>
      <c r="EJ390" s="351"/>
      <c r="EK390" s="351"/>
      <c r="EL390" s="351"/>
      <c r="EM390" s="351"/>
      <c r="EN390" s="351"/>
      <c r="EO390" s="351"/>
      <c r="EP390" s="351"/>
      <c r="EQ390" s="351"/>
      <c r="ER390" s="351"/>
      <c r="ES390" s="351"/>
      <c r="ET390" s="351"/>
      <c r="EU390" s="351"/>
      <c r="EV390" s="351"/>
      <c r="EW390" s="351"/>
      <c r="EX390" s="351"/>
      <c r="EY390" s="351"/>
      <c r="EZ390" s="351"/>
      <c r="FA390" s="351"/>
      <c r="FB390" s="351"/>
      <c r="FC390" s="351"/>
      <c r="FD390" s="351"/>
      <c r="FE390" s="351"/>
      <c r="FF390" s="351"/>
      <c r="FG390" s="351"/>
      <c r="FH390" s="351"/>
      <c r="FI390" s="351"/>
      <c r="FJ390" s="351"/>
      <c r="FK390" s="351"/>
      <c r="FL390" s="351"/>
      <c r="FM390" s="351"/>
      <c r="FN390" s="351"/>
      <c r="FO390" s="351"/>
      <c r="FP390" s="351"/>
      <c r="FQ390" s="351"/>
      <c r="FR390" s="351"/>
      <c r="FS390" s="351"/>
      <c r="FT390" s="351"/>
      <c r="FU390" s="351"/>
      <c r="FV390" s="351"/>
      <c r="FW390" s="351"/>
      <c r="FX390" s="351"/>
      <c r="FY390" s="351"/>
      <c r="FZ390" s="351"/>
      <c r="GA390" s="351"/>
      <c r="GB390" s="351"/>
      <c r="GC390" s="351"/>
      <c r="GD390" s="351"/>
      <c r="GE390" s="351"/>
      <c r="GF390" s="351"/>
      <c r="GG390" s="351"/>
      <c r="GH390" s="351"/>
      <c r="GI390" s="351"/>
      <c r="GJ390" s="351"/>
      <c r="GK390" s="351"/>
      <c r="GL390" s="351"/>
      <c r="GM390" s="351"/>
      <c r="GN390" s="351"/>
      <c r="GO390" s="351"/>
      <c r="GP390" s="351"/>
      <c r="GQ390" s="351"/>
      <c r="GR390" s="351"/>
      <c r="GS390" s="351"/>
      <c r="GT390" s="351"/>
      <c r="GU390" s="351"/>
      <c r="GV390" s="351"/>
      <c r="GW390" s="351"/>
      <c r="GX390" s="351"/>
      <c r="GY390" s="351"/>
      <c r="GZ390" s="351"/>
      <c r="HA390" s="351"/>
      <c r="HB390" s="351"/>
      <c r="HC390" s="351"/>
    </row>
    <row r="391" spans="1:211" s="31" customFormat="1" x14ac:dyDescent="0.3">
      <c r="A391" s="617" t="s">
        <v>1385</v>
      </c>
      <c r="B391" s="647"/>
      <c r="C391" s="300"/>
      <c r="D391" s="361"/>
      <c r="E391" s="326">
        <f t="shared" si="96"/>
        <v>0</v>
      </c>
      <c r="F391" s="608"/>
      <c r="G391" s="351"/>
      <c r="H391" s="351"/>
      <c r="I391" s="351"/>
      <c r="J391" s="351"/>
      <c r="K391" s="351"/>
      <c r="L391" s="351"/>
      <c r="M391" s="351"/>
      <c r="N391" s="351"/>
      <c r="O391" s="351"/>
      <c r="P391" s="351"/>
      <c r="Q391" s="351"/>
      <c r="R391" s="351"/>
      <c r="S391" s="351"/>
      <c r="T391" s="351"/>
      <c r="U391" s="351"/>
      <c r="V391" s="351"/>
      <c r="W391" s="351"/>
      <c r="X391" s="351"/>
      <c r="Y391" s="351"/>
      <c r="Z391" s="351"/>
      <c r="AA391" s="351"/>
      <c r="AB391" s="351"/>
      <c r="AC391" s="351"/>
      <c r="AD391" s="351"/>
      <c r="AE391" s="351"/>
      <c r="AF391" s="351"/>
      <c r="AG391" s="351"/>
      <c r="AH391" s="351"/>
      <c r="AI391" s="351"/>
      <c r="AJ391" s="351"/>
      <c r="AK391" s="351"/>
      <c r="AL391" s="351"/>
      <c r="AM391" s="351"/>
      <c r="AN391" s="351"/>
      <c r="AO391" s="351"/>
      <c r="AP391" s="351"/>
      <c r="AQ391" s="351"/>
      <c r="AR391" s="351"/>
      <c r="AS391" s="351"/>
      <c r="AT391" s="351"/>
      <c r="AU391" s="351"/>
      <c r="AV391" s="351"/>
      <c r="AW391" s="351"/>
      <c r="AX391" s="351"/>
      <c r="AY391" s="351"/>
      <c r="AZ391" s="351"/>
      <c r="BA391" s="351"/>
      <c r="BB391" s="351"/>
      <c r="BC391" s="351"/>
      <c r="BD391" s="351"/>
      <c r="BE391" s="351"/>
      <c r="BF391" s="351"/>
      <c r="BG391" s="351"/>
      <c r="BH391" s="351"/>
      <c r="BI391" s="351"/>
      <c r="BJ391" s="351"/>
      <c r="BK391" s="351"/>
      <c r="BL391" s="351"/>
      <c r="BM391" s="351"/>
      <c r="BN391" s="351"/>
      <c r="BO391" s="351"/>
      <c r="BP391" s="351"/>
      <c r="BQ391" s="351"/>
      <c r="BR391" s="351"/>
      <c r="BS391" s="351"/>
      <c r="BT391" s="351"/>
      <c r="BU391" s="351"/>
      <c r="BV391" s="351"/>
      <c r="BW391" s="351"/>
      <c r="BX391" s="351"/>
      <c r="BY391" s="351"/>
      <c r="BZ391" s="351"/>
      <c r="CA391" s="351"/>
      <c r="CB391" s="351"/>
      <c r="CC391" s="351"/>
      <c r="CD391" s="351"/>
      <c r="CE391" s="351"/>
      <c r="CF391" s="351"/>
      <c r="CG391" s="351"/>
      <c r="CH391" s="351"/>
      <c r="CI391" s="351"/>
      <c r="CJ391" s="351"/>
      <c r="CK391" s="351"/>
      <c r="CL391" s="351"/>
      <c r="CM391" s="351"/>
      <c r="CN391" s="351"/>
      <c r="CO391" s="351"/>
      <c r="CP391" s="351"/>
      <c r="CQ391" s="351"/>
      <c r="CR391" s="351"/>
      <c r="CS391" s="351"/>
      <c r="CT391" s="351"/>
      <c r="CU391" s="351"/>
      <c r="CV391" s="351"/>
      <c r="CW391" s="351"/>
      <c r="CX391" s="351"/>
      <c r="CY391" s="351"/>
      <c r="CZ391" s="351"/>
      <c r="DA391" s="351"/>
      <c r="DB391" s="351"/>
      <c r="DC391" s="351"/>
      <c r="DD391" s="351"/>
      <c r="DE391" s="351"/>
      <c r="DF391" s="351"/>
      <c r="DG391" s="351"/>
      <c r="DH391" s="351"/>
      <c r="DI391" s="351"/>
      <c r="DJ391" s="351"/>
      <c r="DK391" s="351"/>
      <c r="DL391" s="351"/>
      <c r="DM391" s="351"/>
      <c r="DN391" s="351"/>
      <c r="DO391" s="351"/>
      <c r="DP391" s="351"/>
      <c r="DQ391" s="351"/>
      <c r="DR391" s="351"/>
      <c r="DS391" s="351"/>
      <c r="DT391" s="351"/>
      <c r="DU391" s="351"/>
      <c r="DV391" s="351"/>
      <c r="DW391" s="351"/>
      <c r="DX391" s="351"/>
      <c r="DY391" s="351"/>
      <c r="DZ391" s="351"/>
      <c r="EA391" s="351"/>
      <c r="EB391" s="351"/>
      <c r="EC391" s="351"/>
      <c r="ED391" s="351"/>
      <c r="EE391" s="351"/>
      <c r="EF391" s="351"/>
      <c r="EG391" s="351"/>
      <c r="EH391" s="351"/>
      <c r="EI391" s="351"/>
      <c r="EJ391" s="351"/>
      <c r="EK391" s="351"/>
      <c r="EL391" s="351"/>
      <c r="EM391" s="351"/>
      <c r="EN391" s="351"/>
      <c r="EO391" s="351"/>
      <c r="EP391" s="351"/>
      <c r="EQ391" s="351"/>
      <c r="ER391" s="351"/>
      <c r="ES391" s="351"/>
      <c r="ET391" s="351"/>
      <c r="EU391" s="351"/>
      <c r="EV391" s="351"/>
      <c r="EW391" s="351"/>
      <c r="EX391" s="351"/>
      <c r="EY391" s="351"/>
      <c r="EZ391" s="351"/>
      <c r="FA391" s="351"/>
      <c r="FB391" s="351"/>
      <c r="FC391" s="351"/>
      <c r="FD391" s="351"/>
      <c r="FE391" s="351"/>
      <c r="FF391" s="351"/>
      <c r="FG391" s="351"/>
      <c r="FH391" s="351"/>
      <c r="FI391" s="351"/>
      <c r="FJ391" s="351"/>
      <c r="FK391" s="351"/>
      <c r="FL391" s="351"/>
      <c r="FM391" s="351"/>
      <c r="FN391" s="351"/>
      <c r="FO391" s="351"/>
      <c r="FP391" s="351"/>
      <c r="FQ391" s="351"/>
      <c r="FR391" s="351"/>
      <c r="FS391" s="351"/>
      <c r="FT391" s="351"/>
      <c r="FU391" s="351"/>
      <c r="FV391" s="351"/>
      <c r="FW391" s="351"/>
      <c r="FX391" s="351"/>
      <c r="FY391" s="351"/>
      <c r="FZ391" s="351"/>
      <c r="GA391" s="351"/>
      <c r="GB391" s="351"/>
      <c r="GC391" s="351"/>
      <c r="GD391" s="351"/>
      <c r="GE391" s="351"/>
      <c r="GF391" s="351"/>
      <c r="GG391" s="351"/>
      <c r="GH391" s="351"/>
      <c r="GI391" s="351"/>
      <c r="GJ391" s="351"/>
      <c r="GK391" s="351"/>
      <c r="GL391" s="351"/>
      <c r="GM391" s="351"/>
      <c r="GN391" s="351"/>
      <c r="GO391" s="351"/>
      <c r="GP391" s="351"/>
      <c r="GQ391" s="351"/>
      <c r="GR391" s="351"/>
      <c r="GS391" s="351"/>
      <c r="GT391" s="351"/>
      <c r="GU391" s="351"/>
      <c r="GV391" s="351"/>
      <c r="GW391" s="351"/>
      <c r="GX391" s="351"/>
      <c r="GY391" s="351"/>
      <c r="GZ391" s="351"/>
      <c r="HA391" s="351"/>
      <c r="HB391" s="351"/>
      <c r="HC391" s="351"/>
    </row>
    <row r="392" spans="1:211" s="31" customFormat="1" x14ac:dyDescent="0.3">
      <c r="A392" s="628" t="s">
        <v>1379</v>
      </c>
      <c r="B392" s="300" t="s">
        <v>859</v>
      </c>
      <c r="C392" s="300"/>
      <c r="D392" s="361">
        <v>180</v>
      </c>
      <c r="E392" s="326">
        <f t="shared" ref="E392:E402" si="103">D392*4.5</f>
        <v>810</v>
      </c>
      <c r="F392" s="608">
        <f t="shared" ref="F392:F402" si="104">ROUND(D392+E392,0)</f>
        <v>990</v>
      </c>
      <c r="G392" s="351"/>
      <c r="H392" s="351"/>
      <c r="I392" s="351"/>
      <c r="J392" s="351"/>
      <c r="K392" s="351"/>
      <c r="L392" s="351"/>
      <c r="M392" s="351"/>
      <c r="N392" s="351"/>
      <c r="O392" s="351"/>
      <c r="P392" s="351"/>
      <c r="Q392" s="351"/>
      <c r="R392" s="351"/>
      <c r="S392" s="351"/>
      <c r="T392" s="351"/>
      <c r="U392" s="351"/>
      <c r="V392" s="351"/>
      <c r="W392" s="351"/>
      <c r="X392" s="351"/>
      <c r="Y392" s="351"/>
      <c r="Z392" s="351"/>
      <c r="AA392" s="351"/>
      <c r="AB392" s="351"/>
      <c r="AC392" s="351"/>
      <c r="AD392" s="351"/>
      <c r="AE392" s="351"/>
      <c r="AF392" s="351"/>
      <c r="AG392" s="351"/>
      <c r="AH392" s="351"/>
      <c r="AI392" s="351"/>
      <c r="AJ392" s="351"/>
      <c r="AK392" s="351"/>
      <c r="AL392" s="351"/>
      <c r="AM392" s="351"/>
      <c r="AN392" s="351"/>
      <c r="AO392" s="351"/>
      <c r="AP392" s="351"/>
      <c r="AQ392" s="351"/>
      <c r="AR392" s="351"/>
      <c r="AS392" s="351"/>
      <c r="AT392" s="351"/>
      <c r="AU392" s="351"/>
      <c r="AV392" s="351"/>
      <c r="AW392" s="351"/>
      <c r="AX392" s="351"/>
      <c r="AY392" s="351"/>
      <c r="AZ392" s="351"/>
      <c r="BA392" s="351"/>
      <c r="BB392" s="351"/>
      <c r="BC392" s="351"/>
      <c r="BD392" s="351"/>
      <c r="BE392" s="351"/>
      <c r="BF392" s="351"/>
      <c r="BG392" s="351"/>
      <c r="BH392" s="351"/>
      <c r="BI392" s="351"/>
      <c r="BJ392" s="351"/>
      <c r="BK392" s="351"/>
      <c r="BL392" s="351"/>
      <c r="BM392" s="351"/>
      <c r="BN392" s="351"/>
      <c r="BO392" s="351"/>
      <c r="BP392" s="351"/>
      <c r="BQ392" s="351"/>
      <c r="BR392" s="351"/>
      <c r="BS392" s="351"/>
      <c r="BT392" s="351"/>
      <c r="BU392" s="351"/>
      <c r="BV392" s="351"/>
      <c r="BW392" s="351"/>
      <c r="BX392" s="351"/>
      <c r="BY392" s="351"/>
      <c r="BZ392" s="351"/>
      <c r="CA392" s="351"/>
      <c r="CB392" s="351"/>
      <c r="CC392" s="351"/>
      <c r="CD392" s="351"/>
      <c r="CE392" s="351"/>
      <c r="CF392" s="351"/>
      <c r="CG392" s="351"/>
      <c r="CH392" s="351"/>
      <c r="CI392" s="351"/>
      <c r="CJ392" s="351"/>
      <c r="CK392" s="351"/>
      <c r="CL392" s="351"/>
      <c r="CM392" s="351"/>
      <c r="CN392" s="351"/>
      <c r="CO392" s="351"/>
      <c r="CP392" s="351"/>
      <c r="CQ392" s="351"/>
      <c r="CR392" s="351"/>
      <c r="CS392" s="351"/>
      <c r="CT392" s="351"/>
      <c r="CU392" s="351"/>
      <c r="CV392" s="351"/>
      <c r="CW392" s="351"/>
      <c r="CX392" s="351"/>
      <c r="CY392" s="351"/>
      <c r="CZ392" s="351"/>
      <c r="DA392" s="351"/>
      <c r="DB392" s="351"/>
      <c r="DC392" s="351"/>
      <c r="DD392" s="351"/>
      <c r="DE392" s="351"/>
      <c r="DF392" s="351"/>
      <c r="DG392" s="351"/>
      <c r="DH392" s="351"/>
      <c r="DI392" s="351"/>
      <c r="DJ392" s="351"/>
      <c r="DK392" s="351"/>
      <c r="DL392" s="351"/>
      <c r="DM392" s="351"/>
      <c r="DN392" s="351"/>
      <c r="DO392" s="351"/>
      <c r="DP392" s="351"/>
      <c r="DQ392" s="351"/>
      <c r="DR392" s="351"/>
      <c r="DS392" s="351"/>
      <c r="DT392" s="351"/>
      <c r="DU392" s="351"/>
      <c r="DV392" s="351"/>
      <c r="DW392" s="351"/>
      <c r="DX392" s="351"/>
      <c r="DY392" s="351"/>
      <c r="DZ392" s="351"/>
      <c r="EA392" s="351"/>
      <c r="EB392" s="351"/>
      <c r="EC392" s="351"/>
      <c r="ED392" s="351"/>
      <c r="EE392" s="351"/>
      <c r="EF392" s="351"/>
      <c r="EG392" s="351"/>
      <c r="EH392" s="351"/>
      <c r="EI392" s="351"/>
      <c r="EJ392" s="351"/>
      <c r="EK392" s="351"/>
      <c r="EL392" s="351"/>
      <c r="EM392" s="351"/>
      <c r="EN392" s="351"/>
      <c r="EO392" s="351"/>
      <c r="EP392" s="351"/>
      <c r="EQ392" s="351"/>
      <c r="ER392" s="351"/>
      <c r="ES392" s="351"/>
      <c r="ET392" s="351"/>
      <c r="EU392" s="351"/>
      <c r="EV392" s="351"/>
      <c r="EW392" s="351"/>
      <c r="EX392" s="351"/>
      <c r="EY392" s="351"/>
      <c r="EZ392" s="351"/>
      <c r="FA392" s="351"/>
      <c r="FB392" s="351"/>
      <c r="FC392" s="351"/>
      <c r="FD392" s="351"/>
      <c r="FE392" s="351"/>
      <c r="FF392" s="351"/>
      <c r="FG392" s="351"/>
      <c r="FH392" s="351"/>
      <c r="FI392" s="351"/>
      <c r="FJ392" s="351"/>
      <c r="FK392" s="351"/>
      <c r="FL392" s="351"/>
      <c r="FM392" s="351"/>
      <c r="FN392" s="351"/>
      <c r="FO392" s="351"/>
      <c r="FP392" s="351"/>
      <c r="FQ392" s="351"/>
      <c r="FR392" s="351"/>
      <c r="FS392" s="351"/>
      <c r="FT392" s="351"/>
      <c r="FU392" s="351"/>
      <c r="FV392" s="351"/>
      <c r="FW392" s="351"/>
      <c r="FX392" s="351"/>
      <c r="FY392" s="351"/>
      <c r="FZ392" s="351"/>
      <c r="GA392" s="351"/>
      <c r="GB392" s="351"/>
      <c r="GC392" s="351"/>
      <c r="GD392" s="351"/>
      <c r="GE392" s="351"/>
      <c r="GF392" s="351"/>
      <c r="GG392" s="351"/>
      <c r="GH392" s="351"/>
      <c r="GI392" s="351"/>
      <c r="GJ392" s="351"/>
      <c r="GK392" s="351"/>
      <c r="GL392" s="351"/>
      <c r="GM392" s="351"/>
      <c r="GN392" s="351"/>
      <c r="GO392" s="351"/>
      <c r="GP392" s="351"/>
      <c r="GQ392" s="351"/>
      <c r="GR392" s="351"/>
      <c r="GS392" s="351"/>
      <c r="GT392" s="351"/>
      <c r="GU392" s="351"/>
      <c r="GV392" s="351"/>
      <c r="GW392" s="351"/>
      <c r="GX392" s="351"/>
      <c r="GY392" s="351"/>
      <c r="GZ392" s="351"/>
      <c r="HA392" s="351"/>
      <c r="HB392" s="351"/>
      <c r="HC392" s="351"/>
    </row>
    <row r="393" spans="1:211" s="31" customFormat="1" x14ac:dyDescent="0.3">
      <c r="A393" s="628" t="s">
        <v>1380</v>
      </c>
      <c r="B393" s="300" t="s">
        <v>859</v>
      </c>
      <c r="C393" s="300"/>
      <c r="D393" s="361">
        <v>1800</v>
      </c>
      <c r="E393" s="326">
        <f t="shared" si="103"/>
        <v>8100</v>
      </c>
      <c r="F393" s="608">
        <f t="shared" si="104"/>
        <v>9900</v>
      </c>
      <c r="G393" s="351"/>
      <c r="H393" s="351"/>
      <c r="I393" s="351"/>
      <c r="J393" s="351"/>
      <c r="K393" s="351"/>
      <c r="L393" s="351"/>
      <c r="M393" s="351"/>
      <c r="N393" s="351"/>
      <c r="O393" s="351"/>
      <c r="P393" s="351"/>
      <c r="Q393" s="351"/>
      <c r="R393" s="351"/>
      <c r="S393" s="351"/>
      <c r="T393" s="351"/>
      <c r="U393" s="351"/>
      <c r="V393" s="351"/>
      <c r="W393" s="351"/>
      <c r="X393" s="351"/>
      <c r="Y393" s="351"/>
      <c r="Z393" s="351"/>
      <c r="AA393" s="351"/>
      <c r="AB393" s="351"/>
      <c r="AC393" s="351"/>
      <c r="AD393" s="351"/>
      <c r="AE393" s="351"/>
      <c r="AF393" s="351"/>
      <c r="AG393" s="351"/>
      <c r="AH393" s="351"/>
      <c r="AI393" s="351"/>
      <c r="AJ393" s="351"/>
      <c r="AK393" s="351"/>
      <c r="AL393" s="351"/>
      <c r="AM393" s="351"/>
      <c r="AN393" s="351"/>
      <c r="AO393" s="351"/>
      <c r="AP393" s="351"/>
      <c r="AQ393" s="351"/>
      <c r="AR393" s="351"/>
      <c r="AS393" s="351"/>
      <c r="AT393" s="351"/>
      <c r="AU393" s="351"/>
      <c r="AV393" s="351"/>
      <c r="AW393" s="351"/>
      <c r="AX393" s="351"/>
      <c r="AY393" s="351"/>
      <c r="AZ393" s="351"/>
      <c r="BA393" s="351"/>
      <c r="BB393" s="351"/>
      <c r="BC393" s="351"/>
      <c r="BD393" s="351"/>
      <c r="BE393" s="351"/>
      <c r="BF393" s="351"/>
      <c r="BG393" s="351"/>
      <c r="BH393" s="351"/>
      <c r="BI393" s="351"/>
      <c r="BJ393" s="351"/>
      <c r="BK393" s="351"/>
      <c r="BL393" s="351"/>
      <c r="BM393" s="351"/>
      <c r="BN393" s="351"/>
      <c r="BO393" s="351"/>
      <c r="BP393" s="351"/>
      <c r="BQ393" s="351"/>
      <c r="BR393" s="351"/>
      <c r="BS393" s="351"/>
      <c r="BT393" s="351"/>
      <c r="BU393" s="351"/>
      <c r="BV393" s="351"/>
      <c r="BW393" s="351"/>
      <c r="BX393" s="351"/>
      <c r="BY393" s="351"/>
      <c r="BZ393" s="351"/>
      <c r="CA393" s="351"/>
      <c r="CB393" s="351"/>
      <c r="CC393" s="351"/>
      <c r="CD393" s="351"/>
      <c r="CE393" s="351"/>
      <c r="CF393" s="351"/>
      <c r="CG393" s="351"/>
      <c r="CH393" s="351"/>
      <c r="CI393" s="351"/>
      <c r="CJ393" s="351"/>
      <c r="CK393" s="351"/>
      <c r="CL393" s="351"/>
      <c r="CM393" s="351"/>
      <c r="CN393" s="351"/>
      <c r="CO393" s="351"/>
      <c r="CP393" s="351"/>
      <c r="CQ393" s="351"/>
      <c r="CR393" s="351"/>
      <c r="CS393" s="351"/>
      <c r="CT393" s="351"/>
      <c r="CU393" s="351"/>
      <c r="CV393" s="351"/>
      <c r="CW393" s="351"/>
      <c r="CX393" s="351"/>
      <c r="CY393" s="351"/>
      <c r="CZ393" s="351"/>
      <c r="DA393" s="351"/>
      <c r="DB393" s="351"/>
      <c r="DC393" s="351"/>
      <c r="DD393" s="351"/>
      <c r="DE393" s="351"/>
      <c r="DF393" s="351"/>
      <c r="DG393" s="351"/>
      <c r="DH393" s="351"/>
      <c r="DI393" s="351"/>
      <c r="DJ393" s="351"/>
      <c r="DK393" s="351"/>
      <c r="DL393" s="351"/>
      <c r="DM393" s="351"/>
      <c r="DN393" s="351"/>
      <c r="DO393" s="351"/>
      <c r="DP393" s="351"/>
      <c r="DQ393" s="351"/>
      <c r="DR393" s="351"/>
      <c r="DS393" s="351"/>
      <c r="DT393" s="351"/>
      <c r="DU393" s="351"/>
      <c r="DV393" s="351"/>
      <c r="DW393" s="351"/>
      <c r="DX393" s="351"/>
      <c r="DY393" s="351"/>
      <c r="DZ393" s="351"/>
      <c r="EA393" s="351"/>
      <c r="EB393" s="351"/>
      <c r="EC393" s="351"/>
      <c r="ED393" s="351"/>
      <c r="EE393" s="351"/>
      <c r="EF393" s="351"/>
      <c r="EG393" s="351"/>
      <c r="EH393" s="351"/>
      <c r="EI393" s="351"/>
      <c r="EJ393" s="351"/>
      <c r="EK393" s="351"/>
      <c r="EL393" s="351"/>
      <c r="EM393" s="351"/>
      <c r="EN393" s="351"/>
      <c r="EO393" s="351"/>
      <c r="EP393" s="351"/>
      <c r="EQ393" s="351"/>
      <c r="ER393" s="351"/>
      <c r="ES393" s="351"/>
      <c r="ET393" s="351"/>
      <c r="EU393" s="351"/>
      <c r="EV393" s="351"/>
      <c r="EW393" s="351"/>
      <c r="EX393" s="351"/>
      <c r="EY393" s="351"/>
      <c r="EZ393" s="351"/>
      <c r="FA393" s="351"/>
      <c r="FB393" s="351"/>
      <c r="FC393" s="351"/>
      <c r="FD393" s="351"/>
      <c r="FE393" s="351"/>
      <c r="FF393" s="351"/>
      <c r="FG393" s="351"/>
      <c r="FH393" s="351"/>
      <c r="FI393" s="351"/>
      <c r="FJ393" s="351"/>
      <c r="FK393" s="351"/>
      <c r="FL393" s="351"/>
      <c r="FM393" s="351"/>
      <c r="FN393" s="351"/>
      <c r="FO393" s="351"/>
      <c r="FP393" s="351"/>
      <c r="FQ393" s="351"/>
      <c r="FR393" s="351"/>
      <c r="FS393" s="351"/>
      <c r="FT393" s="351"/>
      <c r="FU393" s="351"/>
      <c r="FV393" s="351"/>
      <c r="FW393" s="351"/>
      <c r="FX393" s="351"/>
      <c r="FY393" s="351"/>
      <c r="FZ393" s="351"/>
      <c r="GA393" s="351"/>
      <c r="GB393" s="351"/>
      <c r="GC393" s="351"/>
      <c r="GD393" s="351"/>
      <c r="GE393" s="351"/>
      <c r="GF393" s="351"/>
      <c r="GG393" s="351"/>
      <c r="GH393" s="351"/>
      <c r="GI393" s="351"/>
      <c r="GJ393" s="351"/>
      <c r="GK393" s="351"/>
      <c r="GL393" s="351"/>
      <c r="GM393" s="351"/>
      <c r="GN393" s="351"/>
      <c r="GO393" s="351"/>
      <c r="GP393" s="351"/>
      <c r="GQ393" s="351"/>
      <c r="GR393" s="351"/>
      <c r="GS393" s="351"/>
      <c r="GT393" s="351"/>
      <c r="GU393" s="351"/>
      <c r="GV393" s="351"/>
      <c r="GW393" s="351"/>
      <c r="GX393" s="351"/>
      <c r="GY393" s="351"/>
      <c r="GZ393" s="351"/>
      <c r="HA393" s="351"/>
      <c r="HB393" s="351"/>
      <c r="HC393" s="351"/>
    </row>
    <row r="394" spans="1:211" s="31" customFormat="1" x14ac:dyDescent="0.3">
      <c r="A394" s="628" t="s">
        <v>1381</v>
      </c>
      <c r="B394" s="300" t="s">
        <v>859</v>
      </c>
      <c r="C394" s="300"/>
      <c r="D394" s="361">
        <v>1350</v>
      </c>
      <c r="E394" s="326">
        <f t="shared" si="103"/>
        <v>6075</v>
      </c>
      <c r="F394" s="608">
        <f t="shared" si="104"/>
        <v>7425</v>
      </c>
      <c r="G394" s="351"/>
      <c r="H394" s="351"/>
      <c r="I394" s="351"/>
      <c r="J394" s="351"/>
      <c r="K394" s="351"/>
      <c r="L394" s="351"/>
      <c r="M394" s="351"/>
      <c r="N394" s="351"/>
      <c r="O394" s="351"/>
      <c r="P394" s="351"/>
      <c r="Q394" s="351"/>
      <c r="R394" s="351"/>
      <c r="S394" s="351"/>
      <c r="T394" s="351"/>
      <c r="U394" s="351"/>
      <c r="V394" s="351"/>
      <c r="W394" s="351"/>
      <c r="X394" s="351"/>
      <c r="Y394" s="351"/>
      <c r="Z394" s="351"/>
      <c r="AA394" s="351"/>
      <c r="AB394" s="351"/>
      <c r="AC394" s="351"/>
      <c r="AD394" s="351"/>
      <c r="AE394" s="351"/>
      <c r="AF394" s="351"/>
      <c r="AG394" s="351"/>
      <c r="AH394" s="351"/>
      <c r="AI394" s="351"/>
      <c r="AJ394" s="351"/>
      <c r="AK394" s="351"/>
      <c r="AL394" s="351"/>
      <c r="AM394" s="351"/>
      <c r="AN394" s="351"/>
      <c r="AO394" s="351"/>
      <c r="AP394" s="351"/>
      <c r="AQ394" s="351"/>
      <c r="AR394" s="351"/>
      <c r="AS394" s="351"/>
      <c r="AT394" s="351"/>
      <c r="AU394" s="351"/>
      <c r="AV394" s="351"/>
      <c r="AW394" s="351"/>
      <c r="AX394" s="351"/>
      <c r="AY394" s="351"/>
      <c r="AZ394" s="351"/>
      <c r="BA394" s="351"/>
      <c r="BB394" s="351"/>
      <c r="BC394" s="351"/>
      <c r="BD394" s="351"/>
      <c r="BE394" s="351"/>
      <c r="BF394" s="351"/>
      <c r="BG394" s="351"/>
      <c r="BH394" s="351"/>
      <c r="BI394" s="351"/>
      <c r="BJ394" s="351"/>
      <c r="BK394" s="351"/>
      <c r="BL394" s="351"/>
      <c r="BM394" s="351"/>
      <c r="BN394" s="351"/>
      <c r="BO394" s="351"/>
      <c r="BP394" s="351"/>
      <c r="BQ394" s="351"/>
      <c r="BR394" s="351"/>
      <c r="BS394" s="351"/>
      <c r="BT394" s="351"/>
      <c r="BU394" s="351"/>
      <c r="BV394" s="351"/>
      <c r="BW394" s="351"/>
      <c r="BX394" s="351"/>
      <c r="BY394" s="351"/>
      <c r="BZ394" s="351"/>
      <c r="CA394" s="351"/>
      <c r="CB394" s="351"/>
      <c r="CC394" s="351"/>
      <c r="CD394" s="351"/>
      <c r="CE394" s="351"/>
      <c r="CF394" s="351"/>
      <c r="CG394" s="351"/>
      <c r="CH394" s="351"/>
      <c r="CI394" s="351"/>
      <c r="CJ394" s="351"/>
      <c r="CK394" s="351"/>
      <c r="CL394" s="351"/>
      <c r="CM394" s="351"/>
      <c r="CN394" s="351"/>
      <c r="CO394" s="351"/>
      <c r="CP394" s="351"/>
      <c r="CQ394" s="351"/>
      <c r="CR394" s="351"/>
      <c r="CS394" s="351"/>
      <c r="CT394" s="351"/>
      <c r="CU394" s="351"/>
      <c r="CV394" s="351"/>
      <c r="CW394" s="351"/>
      <c r="CX394" s="351"/>
      <c r="CY394" s="351"/>
      <c r="CZ394" s="351"/>
      <c r="DA394" s="351"/>
      <c r="DB394" s="351"/>
      <c r="DC394" s="351"/>
      <c r="DD394" s="351"/>
      <c r="DE394" s="351"/>
      <c r="DF394" s="351"/>
      <c r="DG394" s="351"/>
      <c r="DH394" s="351"/>
      <c r="DI394" s="351"/>
      <c r="DJ394" s="351"/>
      <c r="DK394" s="351"/>
      <c r="DL394" s="351"/>
      <c r="DM394" s="351"/>
      <c r="DN394" s="351"/>
      <c r="DO394" s="351"/>
      <c r="DP394" s="351"/>
      <c r="DQ394" s="351"/>
      <c r="DR394" s="351"/>
      <c r="DS394" s="351"/>
      <c r="DT394" s="351"/>
      <c r="DU394" s="351"/>
      <c r="DV394" s="351"/>
      <c r="DW394" s="351"/>
      <c r="DX394" s="351"/>
      <c r="DY394" s="351"/>
      <c r="DZ394" s="351"/>
      <c r="EA394" s="351"/>
      <c r="EB394" s="351"/>
      <c r="EC394" s="351"/>
      <c r="ED394" s="351"/>
      <c r="EE394" s="351"/>
      <c r="EF394" s="351"/>
      <c r="EG394" s="351"/>
      <c r="EH394" s="351"/>
      <c r="EI394" s="351"/>
      <c r="EJ394" s="351"/>
      <c r="EK394" s="351"/>
      <c r="EL394" s="351"/>
      <c r="EM394" s="351"/>
      <c r="EN394" s="351"/>
      <c r="EO394" s="351"/>
      <c r="EP394" s="351"/>
      <c r="EQ394" s="351"/>
      <c r="ER394" s="351"/>
      <c r="ES394" s="351"/>
      <c r="ET394" s="351"/>
      <c r="EU394" s="351"/>
      <c r="EV394" s="351"/>
      <c r="EW394" s="351"/>
      <c r="EX394" s="351"/>
      <c r="EY394" s="351"/>
      <c r="EZ394" s="351"/>
      <c r="FA394" s="351"/>
      <c r="FB394" s="351"/>
      <c r="FC394" s="351"/>
      <c r="FD394" s="351"/>
      <c r="FE394" s="351"/>
      <c r="FF394" s="351"/>
      <c r="FG394" s="351"/>
      <c r="FH394" s="351"/>
      <c r="FI394" s="351"/>
      <c r="FJ394" s="351"/>
      <c r="FK394" s="351"/>
      <c r="FL394" s="351"/>
      <c r="FM394" s="351"/>
      <c r="FN394" s="351"/>
      <c r="FO394" s="351"/>
      <c r="FP394" s="351"/>
      <c r="FQ394" s="351"/>
      <c r="FR394" s="351"/>
      <c r="FS394" s="351"/>
      <c r="FT394" s="351"/>
      <c r="FU394" s="351"/>
      <c r="FV394" s="351"/>
      <c r="FW394" s="351"/>
      <c r="FX394" s="351"/>
      <c r="FY394" s="351"/>
      <c r="FZ394" s="351"/>
      <c r="GA394" s="351"/>
      <c r="GB394" s="351"/>
      <c r="GC394" s="351"/>
      <c r="GD394" s="351"/>
      <c r="GE394" s="351"/>
      <c r="GF394" s="351"/>
      <c r="GG394" s="351"/>
      <c r="GH394" s="351"/>
      <c r="GI394" s="351"/>
      <c r="GJ394" s="351"/>
      <c r="GK394" s="351"/>
      <c r="GL394" s="351"/>
      <c r="GM394" s="351"/>
      <c r="GN394" s="351"/>
      <c r="GO394" s="351"/>
      <c r="GP394" s="351"/>
      <c r="GQ394" s="351"/>
      <c r="GR394" s="351"/>
      <c r="GS394" s="351"/>
      <c r="GT394" s="351"/>
      <c r="GU394" s="351"/>
      <c r="GV394" s="351"/>
      <c r="GW394" s="351"/>
      <c r="GX394" s="351"/>
      <c r="GY394" s="351"/>
      <c r="GZ394" s="351"/>
      <c r="HA394" s="351"/>
      <c r="HB394" s="351"/>
      <c r="HC394" s="351"/>
    </row>
    <row r="395" spans="1:211" s="31" customFormat="1" x14ac:dyDescent="0.3">
      <c r="A395" s="628" t="s">
        <v>1371</v>
      </c>
      <c r="B395" s="300" t="s">
        <v>859</v>
      </c>
      <c r="C395" s="300"/>
      <c r="D395" s="361">
        <v>1350</v>
      </c>
      <c r="E395" s="326">
        <f t="shared" si="103"/>
        <v>6075</v>
      </c>
      <c r="F395" s="608">
        <f t="shared" si="104"/>
        <v>7425</v>
      </c>
      <c r="G395" s="351"/>
      <c r="H395" s="351"/>
      <c r="I395" s="351"/>
      <c r="J395" s="351"/>
      <c r="K395" s="351"/>
      <c r="L395" s="351"/>
      <c r="M395" s="351"/>
      <c r="N395" s="351"/>
      <c r="O395" s="351"/>
      <c r="P395" s="351"/>
      <c r="Q395" s="351"/>
      <c r="R395" s="351"/>
      <c r="S395" s="351"/>
      <c r="T395" s="351"/>
      <c r="U395" s="351"/>
      <c r="V395" s="351"/>
      <c r="W395" s="351"/>
      <c r="X395" s="351"/>
      <c r="Y395" s="351"/>
      <c r="Z395" s="351"/>
      <c r="AA395" s="351"/>
      <c r="AB395" s="351"/>
      <c r="AC395" s="351"/>
      <c r="AD395" s="351"/>
      <c r="AE395" s="351"/>
      <c r="AF395" s="351"/>
      <c r="AG395" s="351"/>
      <c r="AH395" s="351"/>
      <c r="AI395" s="351"/>
      <c r="AJ395" s="351"/>
      <c r="AK395" s="351"/>
      <c r="AL395" s="351"/>
      <c r="AM395" s="351"/>
      <c r="AN395" s="351"/>
      <c r="AO395" s="351"/>
      <c r="AP395" s="351"/>
      <c r="AQ395" s="351"/>
      <c r="AR395" s="351"/>
      <c r="AS395" s="351"/>
      <c r="AT395" s="351"/>
      <c r="AU395" s="351"/>
      <c r="AV395" s="351"/>
      <c r="AW395" s="351"/>
      <c r="AX395" s="351"/>
      <c r="AY395" s="351"/>
      <c r="AZ395" s="351"/>
      <c r="BA395" s="351"/>
      <c r="BB395" s="351"/>
      <c r="BC395" s="351"/>
      <c r="BD395" s="351"/>
      <c r="BE395" s="351"/>
      <c r="BF395" s="351"/>
      <c r="BG395" s="351"/>
      <c r="BH395" s="351"/>
      <c r="BI395" s="351"/>
      <c r="BJ395" s="351"/>
      <c r="BK395" s="351"/>
      <c r="BL395" s="351"/>
      <c r="BM395" s="351"/>
      <c r="BN395" s="351"/>
      <c r="BO395" s="351"/>
      <c r="BP395" s="351"/>
      <c r="BQ395" s="351"/>
      <c r="BR395" s="351"/>
      <c r="BS395" s="351"/>
      <c r="BT395" s="351"/>
      <c r="BU395" s="351"/>
      <c r="BV395" s="351"/>
      <c r="BW395" s="351"/>
      <c r="BX395" s="351"/>
      <c r="BY395" s="351"/>
      <c r="BZ395" s="351"/>
      <c r="CA395" s="351"/>
      <c r="CB395" s="351"/>
      <c r="CC395" s="351"/>
      <c r="CD395" s="351"/>
      <c r="CE395" s="351"/>
      <c r="CF395" s="351"/>
      <c r="CG395" s="351"/>
      <c r="CH395" s="351"/>
      <c r="CI395" s="351"/>
      <c r="CJ395" s="351"/>
      <c r="CK395" s="351"/>
      <c r="CL395" s="351"/>
      <c r="CM395" s="351"/>
      <c r="CN395" s="351"/>
      <c r="CO395" s="351"/>
      <c r="CP395" s="351"/>
      <c r="CQ395" s="351"/>
      <c r="CR395" s="351"/>
      <c r="CS395" s="351"/>
      <c r="CT395" s="351"/>
      <c r="CU395" s="351"/>
      <c r="CV395" s="351"/>
      <c r="CW395" s="351"/>
      <c r="CX395" s="351"/>
      <c r="CY395" s="351"/>
      <c r="CZ395" s="351"/>
      <c r="DA395" s="351"/>
      <c r="DB395" s="351"/>
      <c r="DC395" s="351"/>
      <c r="DD395" s="351"/>
      <c r="DE395" s="351"/>
      <c r="DF395" s="351"/>
      <c r="DG395" s="351"/>
      <c r="DH395" s="351"/>
      <c r="DI395" s="351"/>
      <c r="DJ395" s="351"/>
      <c r="DK395" s="351"/>
      <c r="DL395" s="351"/>
      <c r="DM395" s="351"/>
      <c r="DN395" s="351"/>
      <c r="DO395" s="351"/>
      <c r="DP395" s="351"/>
      <c r="DQ395" s="351"/>
      <c r="DR395" s="351"/>
      <c r="DS395" s="351"/>
      <c r="DT395" s="351"/>
      <c r="DU395" s="351"/>
      <c r="DV395" s="351"/>
      <c r="DW395" s="351"/>
      <c r="DX395" s="351"/>
      <c r="DY395" s="351"/>
      <c r="DZ395" s="351"/>
      <c r="EA395" s="351"/>
      <c r="EB395" s="351"/>
      <c r="EC395" s="351"/>
      <c r="ED395" s="351"/>
      <c r="EE395" s="351"/>
      <c r="EF395" s="351"/>
      <c r="EG395" s="351"/>
      <c r="EH395" s="351"/>
      <c r="EI395" s="351"/>
      <c r="EJ395" s="351"/>
      <c r="EK395" s="351"/>
      <c r="EL395" s="351"/>
      <c r="EM395" s="351"/>
      <c r="EN395" s="351"/>
      <c r="EO395" s="351"/>
      <c r="EP395" s="351"/>
      <c r="EQ395" s="351"/>
      <c r="ER395" s="351"/>
      <c r="ES395" s="351"/>
      <c r="ET395" s="351"/>
      <c r="EU395" s="351"/>
      <c r="EV395" s="351"/>
      <c r="EW395" s="351"/>
      <c r="EX395" s="351"/>
      <c r="EY395" s="351"/>
      <c r="EZ395" s="351"/>
      <c r="FA395" s="351"/>
      <c r="FB395" s="351"/>
      <c r="FC395" s="351"/>
      <c r="FD395" s="351"/>
      <c r="FE395" s="351"/>
      <c r="FF395" s="351"/>
      <c r="FG395" s="351"/>
      <c r="FH395" s="351"/>
      <c r="FI395" s="351"/>
      <c r="FJ395" s="351"/>
      <c r="FK395" s="351"/>
      <c r="FL395" s="351"/>
      <c r="FM395" s="351"/>
      <c r="FN395" s="351"/>
      <c r="FO395" s="351"/>
      <c r="FP395" s="351"/>
      <c r="FQ395" s="351"/>
      <c r="FR395" s="351"/>
      <c r="FS395" s="351"/>
      <c r="FT395" s="351"/>
      <c r="FU395" s="351"/>
      <c r="FV395" s="351"/>
      <c r="FW395" s="351"/>
      <c r="FX395" s="351"/>
      <c r="FY395" s="351"/>
      <c r="FZ395" s="351"/>
      <c r="GA395" s="351"/>
      <c r="GB395" s="351"/>
      <c r="GC395" s="351"/>
      <c r="GD395" s="351"/>
      <c r="GE395" s="351"/>
      <c r="GF395" s="351"/>
      <c r="GG395" s="351"/>
      <c r="GH395" s="351"/>
      <c r="GI395" s="351"/>
      <c r="GJ395" s="351"/>
      <c r="GK395" s="351"/>
      <c r="GL395" s="351"/>
      <c r="GM395" s="351"/>
      <c r="GN395" s="351"/>
      <c r="GO395" s="351"/>
      <c r="GP395" s="351"/>
      <c r="GQ395" s="351"/>
      <c r="GR395" s="351"/>
      <c r="GS395" s="351"/>
      <c r="GT395" s="351"/>
      <c r="GU395" s="351"/>
      <c r="GV395" s="351"/>
      <c r="GW395" s="351"/>
      <c r="GX395" s="351"/>
      <c r="GY395" s="351"/>
      <c r="GZ395" s="351"/>
      <c r="HA395" s="351"/>
      <c r="HB395" s="351"/>
      <c r="HC395" s="351"/>
    </row>
    <row r="396" spans="1:211" s="31" customFormat="1" x14ac:dyDescent="0.3">
      <c r="A396" s="628" t="s">
        <v>1382</v>
      </c>
      <c r="B396" s="300" t="s">
        <v>859</v>
      </c>
      <c r="C396" s="300"/>
      <c r="D396" s="361">
        <v>900</v>
      </c>
      <c r="E396" s="326">
        <f t="shared" si="103"/>
        <v>4050</v>
      </c>
      <c r="F396" s="608">
        <f t="shared" si="104"/>
        <v>4950</v>
      </c>
      <c r="G396" s="351"/>
      <c r="H396" s="351"/>
      <c r="I396" s="351"/>
      <c r="J396" s="351"/>
      <c r="K396" s="351"/>
      <c r="L396" s="351"/>
      <c r="M396" s="351"/>
      <c r="N396" s="351"/>
      <c r="O396" s="351"/>
      <c r="P396" s="351"/>
      <c r="Q396" s="351"/>
      <c r="R396" s="351"/>
      <c r="S396" s="351"/>
      <c r="T396" s="351"/>
      <c r="U396" s="351"/>
      <c r="V396" s="351"/>
      <c r="W396" s="351"/>
      <c r="X396" s="351"/>
      <c r="Y396" s="351"/>
      <c r="Z396" s="351"/>
      <c r="AA396" s="351"/>
      <c r="AB396" s="351"/>
      <c r="AC396" s="351"/>
      <c r="AD396" s="351"/>
      <c r="AE396" s="351"/>
      <c r="AF396" s="351"/>
      <c r="AG396" s="351"/>
      <c r="AH396" s="351"/>
      <c r="AI396" s="351"/>
      <c r="AJ396" s="351"/>
      <c r="AK396" s="351"/>
      <c r="AL396" s="351"/>
      <c r="AM396" s="351"/>
      <c r="AN396" s="351"/>
      <c r="AO396" s="351"/>
      <c r="AP396" s="351"/>
      <c r="AQ396" s="351"/>
      <c r="AR396" s="351"/>
      <c r="AS396" s="351"/>
      <c r="AT396" s="351"/>
      <c r="AU396" s="351"/>
      <c r="AV396" s="351"/>
      <c r="AW396" s="351"/>
      <c r="AX396" s="351"/>
      <c r="AY396" s="351"/>
      <c r="AZ396" s="351"/>
      <c r="BA396" s="351"/>
      <c r="BB396" s="351"/>
      <c r="BC396" s="351"/>
      <c r="BD396" s="351"/>
      <c r="BE396" s="351"/>
      <c r="BF396" s="351"/>
      <c r="BG396" s="351"/>
      <c r="BH396" s="351"/>
      <c r="BI396" s="351"/>
      <c r="BJ396" s="351"/>
      <c r="BK396" s="351"/>
      <c r="BL396" s="351"/>
      <c r="BM396" s="351"/>
      <c r="BN396" s="351"/>
      <c r="BO396" s="351"/>
      <c r="BP396" s="351"/>
      <c r="BQ396" s="351"/>
      <c r="BR396" s="351"/>
      <c r="BS396" s="351"/>
      <c r="BT396" s="351"/>
      <c r="BU396" s="351"/>
      <c r="BV396" s="351"/>
      <c r="BW396" s="351"/>
      <c r="BX396" s="351"/>
      <c r="BY396" s="351"/>
      <c r="BZ396" s="351"/>
      <c r="CA396" s="351"/>
      <c r="CB396" s="351"/>
      <c r="CC396" s="351"/>
      <c r="CD396" s="351"/>
      <c r="CE396" s="351"/>
      <c r="CF396" s="351"/>
      <c r="CG396" s="351"/>
      <c r="CH396" s="351"/>
      <c r="CI396" s="351"/>
      <c r="CJ396" s="351"/>
      <c r="CK396" s="351"/>
      <c r="CL396" s="351"/>
      <c r="CM396" s="351"/>
      <c r="CN396" s="351"/>
      <c r="CO396" s="351"/>
      <c r="CP396" s="351"/>
      <c r="CQ396" s="351"/>
      <c r="CR396" s="351"/>
      <c r="CS396" s="351"/>
      <c r="CT396" s="351"/>
      <c r="CU396" s="351"/>
      <c r="CV396" s="351"/>
      <c r="CW396" s="351"/>
      <c r="CX396" s="351"/>
      <c r="CY396" s="351"/>
      <c r="CZ396" s="351"/>
      <c r="DA396" s="351"/>
      <c r="DB396" s="351"/>
      <c r="DC396" s="351"/>
      <c r="DD396" s="351"/>
      <c r="DE396" s="351"/>
      <c r="DF396" s="351"/>
      <c r="DG396" s="351"/>
      <c r="DH396" s="351"/>
      <c r="DI396" s="351"/>
      <c r="DJ396" s="351"/>
      <c r="DK396" s="351"/>
      <c r="DL396" s="351"/>
      <c r="DM396" s="351"/>
      <c r="DN396" s="351"/>
      <c r="DO396" s="351"/>
      <c r="DP396" s="351"/>
      <c r="DQ396" s="351"/>
      <c r="DR396" s="351"/>
      <c r="DS396" s="351"/>
      <c r="DT396" s="351"/>
      <c r="DU396" s="351"/>
      <c r="DV396" s="351"/>
      <c r="DW396" s="351"/>
      <c r="DX396" s="351"/>
      <c r="DY396" s="351"/>
      <c r="DZ396" s="351"/>
      <c r="EA396" s="351"/>
      <c r="EB396" s="351"/>
      <c r="EC396" s="351"/>
      <c r="ED396" s="351"/>
      <c r="EE396" s="351"/>
      <c r="EF396" s="351"/>
      <c r="EG396" s="351"/>
      <c r="EH396" s="351"/>
      <c r="EI396" s="351"/>
      <c r="EJ396" s="351"/>
      <c r="EK396" s="351"/>
      <c r="EL396" s="351"/>
      <c r="EM396" s="351"/>
      <c r="EN396" s="351"/>
      <c r="EO396" s="351"/>
      <c r="EP396" s="351"/>
      <c r="EQ396" s="351"/>
      <c r="ER396" s="351"/>
      <c r="ES396" s="351"/>
      <c r="ET396" s="351"/>
      <c r="EU396" s="351"/>
      <c r="EV396" s="351"/>
      <c r="EW396" s="351"/>
      <c r="EX396" s="351"/>
      <c r="EY396" s="351"/>
      <c r="EZ396" s="351"/>
      <c r="FA396" s="351"/>
      <c r="FB396" s="351"/>
      <c r="FC396" s="351"/>
      <c r="FD396" s="351"/>
      <c r="FE396" s="351"/>
      <c r="FF396" s="351"/>
      <c r="FG396" s="351"/>
      <c r="FH396" s="351"/>
      <c r="FI396" s="351"/>
      <c r="FJ396" s="351"/>
      <c r="FK396" s="351"/>
      <c r="FL396" s="351"/>
      <c r="FM396" s="351"/>
      <c r="FN396" s="351"/>
      <c r="FO396" s="351"/>
      <c r="FP396" s="351"/>
      <c r="FQ396" s="351"/>
      <c r="FR396" s="351"/>
      <c r="FS396" s="351"/>
      <c r="FT396" s="351"/>
      <c r="FU396" s="351"/>
      <c r="FV396" s="351"/>
      <c r="FW396" s="351"/>
      <c r="FX396" s="351"/>
      <c r="FY396" s="351"/>
      <c r="FZ396" s="351"/>
      <c r="GA396" s="351"/>
      <c r="GB396" s="351"/>
      <c r="GC396" s="351"/>
      <c r="GD396" s="351"/>
      <c r="GE396" s="351"/>
      <c r="GF396" s="351"/>
      <c r="GG396" s="351"/>
      <c r="GH396" s="351"/>
      <c r="GI396" s="351"/>
      <c r="GJ396" s="351"/>
      <c r="GK396" s="351"/>
      <c r="GL396" s="351"/>
      <c r="GM396" s="351"/>
      <c r="GN396" s="351"/>
      <c r="GO396" s="351"/>
      <c r="GP396" s="351"/>
      <c r="GQ396" s="351"/>
      <c r="GR396" s="351"/>
      <c r="GS396" s="351"/>
      <c r="GT396" s="351"/>
      <c r="GU396" s="351"/>
      <c r="GV396" s="351"/>
      <c r="GW396" s="351"/>
      <c r="GX396" s="351"/>
      <c r="GY396" s="351"/>
      <c r="GZ396" s="351"/>
      <c r="HA396" s="351"/>
      <c r="HB396" s="351"/>
      <c r="HC396" s="351"/>
    </row>
    <row r="397" spans="1:211" s="31" customFormat="1" x14ac:dyDescent="0.3">
      <c r="A397" s="628" t="s">
        <v>1372</v>
      </c>
      <c r="B397" s="300" t="s">
        <v>859</v>
      </c>
      <c r="C397" s="300"/>
      <c r="D397" s="361">
        <v>900</v>
      </c>
      <c r="E397" s="326">
        <f t="shared" si="103"/>
        <v>4050</v>
      </c>
      <c r="F397" s="608">
        <f t="shared" si="104"/>
        <v>4950</v>
      </c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</row>
    <row r="398" spans="1:211" s="31" customFormat="1" x14ac:dyDescent="0.3">
      <c r="A398" s="628" t="s">
        <v>1383</v>
      </c>
      <c r="B398" s="300" t="s">
        <v>859</v>
      </c>
      <c r="C398" s="300"/>
      <c r="D398" s="361">
        <v>720</v>
      </c>
      <c r="E398" s="326">
        <f t="shared" si="103"/>
        <v>3240</v>
      </c>
      <c r="F398" s="608">
        <f t="shared" si="104"/>
        <v>3960</v>
      </c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</row>
    <row r="399" spans="1:211" s="31" customFormat="1" x14ac:dyDescent="0.3">
      <c r="A399" s="628" t="s">
        <v>1373</v>
      </c>
      <c r="B399" s="300" t="s">
        <v>859</v>
      </c>
      <c r="C399" s="300"/>
      <c r="D399" s="361">
        <v>180</v>
      </c>
      <c r="E399" s="326">
        <f t="shared" si="103"/>
        <v>810</v>
      </c>
      <c r="F399" s="608">
        <f t="shared" si="104"/>
        <v>990</v>
      </c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</row>
    <row r="400" spans="1:211" s="31" customFormat="1" x14ac:dyDescent="0.3">
      <c r="A400" s="628" t="s">
        <v>1374</v>
      </c>
      <c r="B400" s="300" t="s">
        <v>859</v>
      </c>
      <c r="C400" s="300"/>
      <c r="D400" s="361">
        <v>90</v>
      </c>
      <c r="E400" s="326">
        <f t="shared" si="103"/>
        <v>405</v>
      </c>
      <c r="F400" s="608">
        <f t="shared" si="104"/>
        <v>495</v>
      </c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</row>
    <row r="401" spans="1:211" s="31" customFormat="1" ht="15.75" customHeight="1" x14ac:dyDescent="0.3">
      <c r="A401" s="628" t="s">
        <v>1376</v>
      </c>
      <c r="B401" s="300" t="s">
        <v>859</v>
      </c>
      <c r="C401" s="300"/>
      <c r="D401" s="361">
        <v>90</v>
      </c>
      <c r="E401" s="326">
        <f t="shared" si="103"/>
        <v>405</v>
      </c>
      <c r="F401" s="608">
        <f t="shared" si="104"/>
        <v>495</v>
      </c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</row>
    <row r="402" spans="1:211" s="31" customFormat="1" ht="14.25" customHeight="1" x14ac:dyDescent="0.3">
      <c r="A402" s="628" t="s">
        <v>1384</v>
      </c>
      <c r="B402" s="300" t="s">
        <v>859</v>
      </c>
      <c r="C402" s="300"/>
      <c r="D402" s="361">
        <v>450</v>
      </c>
      <c r="E402" s="326">
        <f t="shared" si="103"/>
        <v>2025</v>
      </c>
      <c r="F402" s="608">
        <f t="shared" si="104"/>
        <v>2475</v>
      </c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</row>
    <row r="403" spans="1:211" s="31" customFormat="1" x14ac:dyDescent="0.3">
      <c r="A403" s="293"/>
      <c r="B403" s="33"/>
      <c r="C403" s="300"/>
      <c r="D403" s="361"/>
      <c r="E403" s="326"/>
      <c r="F403" s="608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</row>
    <row r="404" spans="1:211" s="31" customFormat="1" x14ac:dyDescent="0.3">
      <c r="A404" s="293"/>
      <c r="B404" s="300"/>
      <c r="C404" s="300"/>
      <c r="D404" s="361"/>
      <c r="E404" s="326"/>
      <c r="F404" s="608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</row>
    <row r="405" spans="1:211" s="31" customFormat="1" x14ac:dyDescent="0.3">
      <c r="A405" s="621" t="s">
        <v>1258</v>
      </c>
      <c r="B405" s="300"/>
      <c r="C405" s="300"/>
      <c r="D405" s="361"/>
      <c r="E405" s="326"/>
      <c r="F405" s="608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</row>
    <row r="406" spans="1:211" s="31" customFormat="1" x14ac:dyDescent="0.3">
      <c r="A406" s="293" t="s">
        <v>1259</v>
      </c>
      <c r="B406" s="300" t="s">
        <v>859</v>
      </c>
      <c r="C406" s="300"/>
      <c r="D406" s="361">
        <v>12972.9</v>
      </c>
      <c r="E406" s="326">
        <f t="shared" ref="E406:E408" si="105">D406*4.5</f>
        <v>58378.049999999996</v>
      </c>
      <c r="F406" s="608">
        <f t="shared" ref="F406:F408" si="106">ROUND(D406+E406,0)</f>
        <v>71351</v>
      </c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</row>
    <row r="407" spans="1:211" s="31" customFormat="1" x14ac:dyDescent="0.3">
      <c r="A407" s="293" t="s">
        <v>1260</v>
      </c>
      <c r="B407" s="300" t="s">
        <v>859</v>
      </c>
      <c r="C407" s="300"/>
      <c r="D407" s="361">
        <v>21621.5</v>
      </c>
      <c r="E407" s="326">
        <f t="shared" si="105"/>
        <v>97296.75</v>
      </c>
      <c r="F407" s="608">
        <f t="shared" si="106"/>
        <v>118918</v>
      </c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</row>
    <row r="408" spans="1:211" s="31" customFormat="1" x14ac:dyDescent="0.3">
      <c r="A408" s="293" t="s">
        <v>1261</v>
      </c>
      <c r="B408" s="300" t="s">
        <v>859</v>
      </c>
      <c r="C408" s="300"/>
      <c r="D408" s="361">
        <v>2162.15</v>
      </c>
      <c r="E408" s="326">
        <f t="shared" si="105"/>
        <v>9729.6750000000011</v>
      </c>
      <c r="F408" s="608">
        <f t="shared" si="106"/>
        <v>11892</v>
      </c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</row>
    <row r="409" spans="1:211" s="31" customFormat="1" x14ac:dyDescent="0.3">
      <c r="A409" s="293"/>
      <c r="B409" s="300"/>
      <c r="C409" s="300"/>
      <c r="D409" s="361"/>
      <c r="E409" s="326"/>
      <c r="F409" s="608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</row>
    <row r="410" spans="1:211" s="31" customFormat="1" x14ac:dyDescent="0.3">
      <c r="A410" s="621" t="s">
        <v>1105</v>
      </c>
      <c r="B410" s="300"/>
      <c r="C410" s="300"/>
      <c r="D410" s="361"/>
      <c r="E410" s="326"/>
      <c r="F410" s="608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</row>
    <row r="411" spans="1:211" s="31" customFormat="1" x14ac:dyDescent="0.3">
      <c r="A411" s="293" t="s">
        <v>1106</v>
      </c>
      <c r="B411" s="300" t="s">
        <v>859</v>
      </c>
      <c r="C411" s="300"/>
      <c r="D411" s="361">
        <v>6486.45</v>
      </c>
      <c r="E411" s="326">
        <f t="shared" ref="E411" si="107">D411*4.5</f>
        <v>29189.024999999998</v>
      </c>
      <c r="F411" s="608">
        <f t="shared" ref="F411" si="108">ROUND(D411+E411,0)</f>
        <v>35675</v>
      </c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</row>
    <row r="412" spans="1:211" s="31" customFormat="1" x14ac:dyDescent="0.3">
      <c r="A412" s="301"/>
      <c r="B412" s="33"/>
      <c r="C412" s="33"/>
      <c r="D412" s="332"/>
      <c r="E412" s="326"/>
      <c r="F412" s="608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</row>
    <row r="413" spans="1:211" s="31" customFormat="1" x14ac:dyDescent="0.3">
      <c r="A413" s="303" t="s">
        <v>1488</v>
      </c>
      <c r="B413" s="33"/>
      <c r="C413" s="33"/>
      <c r="D413" s="332"/>
      <c r="E413" s="326"/>
      <c r="F413" s="608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</row>
    <row r="414" spans="1:211" s="31" customFormat="1" x14ac:dyDescent="0.3">
      <c r="A414" s="398" t="s">
        <v>939</v>
      </c>
      <c r="B414" s="33" t="s">
        <v>859</v>
      </c>
      <c r="C414" s="33"/>
      <c r="D414" s="332"/>
      <c r="E414" s="326"/>
      <c r="F414" s="608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</row>
    <row r="415" spans="1:211" s="31" customFormat="1" x14ac:dyDescent="0.3">
      <c r="A415" s="398" t="s">
        <v>940</v>
      </c>
      <c r="B415" s="33" t="s">
        <v>859</v>
      </c>
      <c r="C415" s="33"/>
      <c r="D415" s="332"/>
      <c r="E415" s="326"/>
      <c r="F415" s="608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</row>
    <row r="416" spans="1:211" s="31" customFormat="1" x14ac:dyDescent="0.3">
      <c r="A416" s="398" t="s">
        <v>941</v>
      </c>
      <c r="B416" s="33" t="s">
        <v>859</v>
      </c>
      <c r="C416" s="33"/>
      <c r="D416" s="332"/>
      <c r="E416" s="326"/>
      <c r="F416" s="608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</row>
    <row r="417" spans="1:211" s="31" customFormat="1" x14ac:dyDescent="0.3">
      <c r="A417" s="398" t="s">
        <v>942</v>
      </c>
      <c r="B417" s="33" t="s">
        <v>859</v>
      </c>
      <c r="C417" s="33"/>
      <c r="D417" s="361">
        <v>4620.6564007952284</v>
      </c>
      <c r="E417" s="326">
        <f t="shared" ref="E417:E421" si="109">D417*4.5</f>
        <v>20792.953803578526</v>
      </c>
      <c r="F417" s="608">
        <f t="shared" ref="F417:F421" si="110">ROUND(D417+E417,0)</f>
        <v>25414</v>
      </c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</row>
    <row r="418" spans="1:211" s="31" customFormat="1" x14ac:dyDescent="0.3">
      <c r="A418" s="398" t="s">
        <v>943</v>
      </c>
      <c r="B418" s="33" t="s">
        <v>859</v>
      </c>
      <c r="C418" s="33"/>
      <c r="D418" s="361">
        <v>3891.0790743538764</v>
      </c>
      <c r="E418" s="326">
        <f t="shared" si="109"/>
        <v>17509.855834592443</v>
      </c>
      <c r="F418" s="608">
        <f t="shared" si="110"/>
        <v>21401</v>
      </c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</row>
    <row r="419" spans="1:211" s="31" customFormat="1" x14ac:dyDescent="0.3">
      <c r="A419" s="398" t="s">
        <v>944</v>
      </c>
      <c r="B419" s="33" t="s">
        <v>859</v>
      </c>
      <c r="C419" s="33"/>
      <c r="D419" s="361">
        <v>2918.3093057654078</v>
      </c>
      <c r="E419" s="326">
        <f t="shared" si="109"/>
        <v>13132.391875944335</v>
      </c>
      <c r="F419" s="608">
        <f t="shared" si="110"/>
        <v>16051</v>
      </c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</row>
    <row r="420" spans="1:211" s="31" customFormat="1" x14ac:dyDescent="0.3">
      <c r="A420" s="398" t="s">
        <v>1252</v>
      </c>
      <c r="B420" s="33" t="s">
        <v>859</v>
      </c>
      <c r="C420" s="33"/>
      <c r="D420" s="361">
        <v>4033.720795228629</v>
      </c>
      <c r="E420" s="326">
        <f t="shared" si="109"/>
        <v>18151.743578528829</v>
      </c>
      <c r="F420" s="608">
        <f t="shared" si="110"/>
        <v>22185</v>
      </c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</row>
    <row r="421" spans="1:211" s="31" customFormat="1" x14ac:dyDescent="0.3">
      <c r="A421" s="398" t="s">
        <v>945</v>
      </c>
      <c r="B421" s="33" t="s">
        <v>859</v>
      </c>
      <c r="C421" s="33"/>
      <c r="D421" s="361">
        <v>8268.5430330019863</v>
      </c>
      <c r="E421" s="326">
        <f t="shared" si="109"/>
        <v>37208.443648508939</v>
      </c>
      <c r="F421" s="608">
        <f t="shared" si="110"/>
        <v>45477</v>
      </c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</row>
    <row r="422" spans="1:211" s="31" customFormat="1" x14ac:dyDescent="0.3">
      <c r="A422" s="398"/>
      <c r="B422" s="33"/>
      <c r="C422" s="33"/>
      <c r="D422" s="332"/>
      <c r="E422" s="326"/>
      <c r="F422" s="608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</row>
    <row r="423" spans="1:211" s="31" customFormat="1" x14ac:dyDescent="0.3">
      <c r="A423" s="303" t="s">
        <v>1487</v>
      </c>
      <c r="B423" s="33" t="s">
        <v>859</v>
      </c>
      <c r="C423" s="33"/>
      <c r="D423" s="332"/>
      <c r="E423" s="326"/>
      <c r="F423" s="608"/>
      <c r="G423" s="351"/>
      <c r="H423" s="351"/>
      <c r="I423" s="351"/>
      <c r="J423" s="351"/>
      <c r="K423" s="351"/>
      <c r="L423" s="351"/>
      <c r="M423" s="351"/>
      <c r="N423" s="351"/>
      <c r="O423" s="351"/>
      <c r="P423" s="351"/>
      <c r="Q423" s="351"/>
      <c r="R423" s="351"/>
      <c r="S423" s="351"/>
      <c r="T423" s="351"/>
      <c r="U423" s="351"/>
      <c r="V423" s="351"/>
      <c r="W423" s="351"/>
      <c r="X423" s="351"/>
      <c r="Y423" s="351"/>
      <c r="Z423" s="351"/>
      <c r="AA423" s="351"/>
      <c r="AB423" s="351"/>
      <c r="AC423" s="351"/>
      <c r="AD423" s="351"/>
      <c r="AE423" s="351"/>
      <c r="AF423" s="351"/>
      <c r="AG423" s="351"/>
      <c r="AH423" s="351"/>
      <c r="AI423" s="351"/>
      <c r="AJ423" s="351"/>
      <c r="AK423" s="351"/>
      <c r="AL423" s="351"/>
      <c r="AM423" s="351"/>
      <c r="AN423" s="351"/>
      <c r="AO423" s="351"/>
      <c r="AP423" s="351"/>
      <c r="AQ423" s="351"/>
      <c r="AR423" s="351"/>
      <c r="AS423" s="351"/>
      <c r="AT423" s="351"/>
      <c r="AU423" s="351"/>
      <c r="AV423" s="351"/>
      <c r="AW423" s="351"/>
      <c r="AX423" s="351"/>
      <c r="AY423" s="351"/>
      <c r="AZ423" s="351"/>
      <c r="BA423" s="351"/>
      <c r="BB423" s="351"/>
      <c r="BC423" s="351"/>
      <c r="BD423" s="351"/>
      <c r="BE423" s="351"/>
      <c r="BF423" s="351"/>
      <c r="BG423" s="351"/>
      <c r="BH423" s="351"/>
      <c r="BI423" s="351"/>
      <c r="BJ423" s="351"/>
      <c r="BK423" s="351"/>
      <c r="BL423" s="351"/>
      <c r="BM423" s="351"/>
      <c r="BN423" s="351"/>
      <c r="BO423" s="351"/>
      <c r="BP423" s="351"/>
      <c r="BQ423" s="351"/>
      <c r="BR423" s="351"/>
      <c r="BS423" s="351"/>
      <c r="BT423" s="351"/>
      <c r="BU423" s="351"/>
      <c r="BV423" s="351"/>
      <c r="BW423" s="351"/>
      <c r="BX423" s="351"/>
      <c r="BY423" s="351"/>
      <c r="BZ423" s="351"/>
      <c r="CA423" s="351"/>
      <c r="CB423" s="351"/>
      <c r="CC423" s="351"/>
      <c r="CD423" s="351"/>
      <c r="CE423" s="351"/>
      <c r="CF423" s="351"/>
      <c r="CG423" s="351"/>
      <c r="CH423" s="351"/>
      <c r="CI423" s="351"/>
      <c r="CJ423" s="351"/>
      <c r="CK423" s="351"/>
      <c r="CL423" s="351"/>
      <c r="CM423" s="351"/>
      <c r="CN423" s="351"/>
      <c r="CO423" s="351"/>
      <c r="CP423" s="351"/>
      <c r="CQ423" s="351"/>
      <c r="CR423" s="351"/>
      <c r="CS423" s="351"/>
      <c r="CT423" s="351"/>
      <c r="CU423" s="351"/>
      <c r="CV423" s="351"/>
      <c r="CW423" s="351"/>
      <c r="CX423" s="351"/>
      <c r="CY423" s="351"/>
      <c r="CZ423" s="351"/>
      <c r="DA423" s="351"/>
      <c r="DB423" s="351"/>
      <c r="DC423" s="351"/>
      <c r="DD423" s="351"/>
      <c r="DE423" s="351"/>
      <c r="DF423" s="351"/>
      <c r="DG423" s="351"/>
      <c r="DH423" s="351"/>
      <c r="DI423" s="351"/>
      <c r="DJ423" s="351"/>
      <c r="DK423" s="351"/>
      <c r="DL423" s="351"/>
      <c r="DM423" s="351"/>
      <c r="DN423" s="351"/>
      <c r="DO423" s="351"/>
      <c r="DP423" s="351"/>
      <c r="DQ423" s="351"/>
      <c r="DR423" s="351"/>
      <c r="DS423" s="351"/>
      <c r="DT423" s="351"/>
      <c r="DU423" s="351"/>
      <c r="DV423" s="351"/>
      <c r="DW423" s="351"/>
      <c r="DX423" s="351"/>
      <c r="DY423" s="351"/>
      <c r="DZ423" s="351"/>
      <c r="EA423" s="351"/>
      <c r="EB423" s="351"/>
      <c r="EC423" s="351"/>
      <c r="ED423" s="351"/>
      <c r="EE423" s="351"/>
      <c r="EF423" s="351"/>
      <c r="EG423" s="351"/>
      <c r="EH423" s="351"/>
      <c r="EI423" s="351"/>
      <c r="EJ423" s="351"/>
      <c r="EK423" s="351"/>
      <c r="EL423" s="351"/>
      <c r="EM423" s="351"/>
      <c r="EN423" s="351"/>
      <c r="EO423" s="351"/>
      <c r="EP423" s="351"/>
      <c r="EQ423" s="351"/>
      <c r="ER423" s="351"/>
      <c r="ES423" s="351"/>
      <c r="ET423" s="351"/>
      <c r="EU423" s="351"/>
      <c r="EV423" s="351"/>
      <c r="EW423" s="351"/>
      <c r="EX423" s="351"/>
      <c r="EY423" s="351"/>
      <c r="EZ423" s="351"/>
      <c r="FA423" s="351"/>
      <c r="FB423" s="351"/>
      <c r="FC423" s="351"/>
      <c r="FD423" s="351"/>
      <c r="FE423" s="351"/>
      <c r="FF423" s="351"/>
      <c r="FG423" s="351"/>
      <c r="FH423" s="351"/>
      <c r="FI423" s="351"/>
      <c r="FJ423" s="351"/>
      <c r="FK423" s="351"/>
      <c r="FL423" s="351"/>
      <c r="FM423" s="351"/>
      <c r="FN423" s="351"/>
      <c r="FO423" s="351"/>
      <c r="FP423" s="351"/>
      <c r="FQ423" s="351"/>
      <c r="FR423" s="351"/>
      <c r="FS423" s="351"/>
      <c r="FT423" s="351"/>
      <c r="FU423" s="351"/>
      <c r="FV423" s="351"/>
      <c r="FW423" s="351"/>
      <c r="FX423" s="351"/>
      <c r="FY423" s="351"/>
      <c r="FZ423" s="351"/>
      <c r="GA423" s="351"/>
      <c r="GB423" s="351"/>
      <c r="GC423" s="351"/>
      <c r="GD423" s="351"/>
      <c r="GE423" s="351"/>
      <c r="GF423" s="351"/>
      <c r="GG423" s="351"/>
      <c r="GH423" s="351"/>
      <c r="GI423" s="351"/>
      <c r="GJ423" s="351"/>
      <c r="GK423" s="351"/>
      <c r="GL423" s="351"/>
      <c r="GM423" s="351"/>
      <c r="GN423" s="351"/>
      <c r="GO423" s="351"/>
      <c r="GP423" s="351"/>
      <c r="GQ423" s="351"/>
      <c r="GR423" s="351"/>
      <c r="GS423" s="351"/>
      <c r="GT423" s="351"/>
      <c r="GU423" s="351"/>
      <c r="GV423" s="351"/>
      <c r="GW423" s="351"/>
      <c r="GX423" s="351"/>
      <c r="GY423" s="351"/>
      <c r="GZ423" s="351"/>
      <c r="HA423" s="351"/>
      <c r="HB423" s="351"/>
      <c r="HC423" s="351"/>
    </row>
    <row r="424" spans="1:211" s="31" customFormat="1" x14ac:dyDescent="0.3">
      <c r="A424" s="629" t="s">
        <v>946</v>
      </c>
      <c r="B424" s="33" t="s">
        <v>859</v>
      </c>
      <c r="C424" s="33"/>
      <c r="D424" s="361">
        <v>432.43</v>
      </c>
      <c r="E424" s="326">
        <f t="shared" ref="E424:E427" si="111">D424*4.5</f>
        <v>1945.9349999999999</v>
      </c>
      <c r="F424" s="608">
        <f t="shared" ref="F424:F427" si="112">ROUND(D424+E424,0)</f>
        <v>2378</v>
      </c>
      <c r="G424" s="351"/>
      <c r="H424" s="351"/>
      <c r="I424" s="351"/>
      <c r="J424" s="351"/>
      <c r="K424" s="351"/>
      <c r="L424" s="351"/>
      <c r="M424" s="351"/>
      <c r="N424" s="351"/>
      <c r="O424" s="351"/>
      <c r="P424" s="351"/>
      <c r="Q424" s="351"/>
      <c r="R424" s="351"/>
      <c r="S424" s="351"/>
      <c r="T424" s="351"/>
      <c r="U424" s="351"/>
      <c r="V424" s="351"/>
      <c r="W424" s="351"/>
      <c r="X424" s="351"/>
      <c r="Y424" s="351"/>
      <c r="Z424" s="351"/>
      <c r="AA424" s="351"/>
      <c r="AB424" s="351"/>
      <c r="AC424" s="351"/>
      <c r="AD424" s="351"/>
      <c r="AE424" s="351"/>
      <c r="AF424" s="351"/>
      <c r="AG424" s="351"/>
      <c r="AH424" s="351"/>
      <c r="AI424" s="351"/>
      <c r="AJ424" s="351"/>
      <c r="AK424" s="351"/>
      <c r="AL424" s="351"/>
      <c r="AM424" s="351"/>
      <c r="AN424" s="351"/>
      <c r="AO424" s="351"/>
      <c r="AP424" s="351"/>
      <c r="AQ424" s="351"/>
      <c r="AR424" s="351"/>
      <c r="AS424" s="351"/>
      <c r="AT424" s="351"/>
      <c r="AU424" s="351"/>
      <c r="AV424" s="351"/>
      <c r="AW424" s="351"/>
      <c r="AX424" s="351"/>
      <c r="AY424" s="351"/>
      <c r="AZ424" s="351"/>
      <c r="BA424" s="351"/>
      <c r="BB424" s="351"/>
      <c r="BC424" s="351"/>
      <c r="BD424" s="351"/>
      <c r="BE424" s="351"/>
      <c r="BF424" s="351"/>
      <c r="BG424" s="351"/>
      <c r="BH424" s="351"/>
      <c r="BI424" s="351"/>
      <c r="BJ424" s="351"/>
      <c r="BK424" s="351"/>
      <c r="BL424" s="351"/>
      <c r="BM424" s="351"/>
      <c r="BN424" s="351"/>
      <c r="BO424" s="351"/>
      <c r="BP424" s="351"/>
      <c r="BQ424" s="351"/>
      <c r="BR424" s="351"/>
      <c r="BS424" s="351"/>
      <c r="BT424" s="351"/>
      <c r="BU424" s="351"/>
      <c r="BV424" s="351"/>
      <c r="BW424" s="351"/>
      <c r="BX424" s="351"/>
      <c r="BY424" s="351"/>
      <c r="BZ424" s="351"/>
      <c r="CA424" s="351"/>
      <c r="CB424" s="351"/>
      <c r="CC424" s="351"/>
      <c r="CD424" s="351"/>
      <c r="CE424" s="351"/>
      <c r="CF424" s="351"/>
      <c r="CG424" s="351"/>
      <c r="CH424" s="351"/>
      <c r="CI424" s="351"/>
      <c r="CJ424" s="351"/>
      <c r="CK424" s="351"/>
      <c r="CL424" s="351"/>
      <c r="CM424" s="351"/>
      <c r="CN424" s="351"/>
      <c r="CO424" s="351"/>
      <c r="CP424" s="351"/>
      <c r="CQ424" s="351"/>
      <c r="CR424" s="351"/>
      <c r="CS424" s="351"/>
      <c r="CT424" s="351"/>
      <c r="CU424" s="351"/>
      <c r="CV424" s="351"/>
      <c r="CW424" s="351"/>
      <c r="CX424" s="351"/>
      <c r="CY424" s="351"/>
      <c r="CZ424" s="351"/>
      <c r="DA424" s="351"/>
      <c r="DB424" s="351"/>
      <c r="DC424" s="351"/>
      <c r="DD424" s="351"/>
      <c r="DE424" s="351"/>
      <c r="DF424" s="351"/>
      <c r="DG424" s="351"/>
      <c r="DH424" s="351"/>
      <c r="DI424" s="351"/>
      <c r="DJ424" s="351"/>
      <c r="DK424" s="351"/>
      <c r="DL424" s="351"/>
      <c r="DM424" s="351"/>
      <c r="DN424" s="351"/>
      <c r="DO424" s="351"/>
      <c r="DP424" s="351"/>
      <c r="DQ424" s="351"/>
      <c r="DR424" s="351"/>
      <c r="DS424" s="351"/>
      <c r="DT424" s="351"/>
      <c r="DU424" s="351"/>
      <c r="DV424" s="351"/>
      <c r="DW424" s="351"/>
      <c r="DX424" s="351"/>
      <c r="DY424" s="351"/>
      <c r="DZ424" s="351"/>
      <c r="EA424" s="351"/>
      <c r="EB424" s="351"/>
      <c r="EC424" s="351"/>
      <c r="ED424" s="351"/>
      <c r="EE424" s="351"/>
      <c r="EF424" s="351"/>
      <c r="EG424" s="351"/>
      <c r="EH424" s="351"/>
      <c r="EI424" s="351"/>
      <c r="EJ424" s="351"/>
      <c r="EK424" s="351"/>
      <c r="EL424" s="351"/>
      <c r="EM424" s="351"/>
      <c r="EN424" s="351"/>
      <c r="EO424" s="351"/>
      <c r="EP424" s="351"/>
      <c r="EQ424" s="351"/>
      <c r="ER424" s="351"/>
      <c r="ES424" s="351"/>
      <c r="ET424" s="351"/>
      <c r="EU424" s="351"/>
      <c r="EV424" s="351"/>
      <c r="EW424" s="351"/>
      <c r="EX424" s="351"/>
      <c r="EY424" s="351"/>
      <c r="EZ424" s="351"/>
      <c r="FA424" s="351"/>
      <c r="FB424" s="351"/>
      <c r="FC424" s="351"/>
      <c r="FD424" s="351"/>
      <c r="FE424" s="351"/>
      <c r="FF424" s="351"/>
      <c r="FG424" s="351"/>
      <c r="FH424" s="351"/>
      <c r="FI424" s="351"/>
      <c r="FJ424" s="351"/>
      <c r="FK424" s="351"/>
      <c r="FL424" s="351"/>
      <c r="FM424" s="351"/>
      <c r="FN424" s="351"/>
      <c r="FO424" s="351"/>
      <c r="FP424" s="351"/>
      <c r="FQ424" s="351"/>
      <c r="FR424" s="351"/>
      <c r="FS424" s="351"/>
      <c r="FT424" s="351"/>
      <c r="FU424" s="351"/>
      <c r="FV424" s="351"/>
      <c r="FW424" s="351"/>
      <c r="FX424" s="351"/>
      <c r="FY424" s="351"/>
      <c r="FZ424" s="351"/>
      <c r="GA424" s="351"/>
      <c r="GB424" s="351"/>
      <c r="GC424" s="351"/>
      <c r="GD424" s="351"/>
      <c r="GE424" s="351"/>
      <c r="GF424" s="351"/>
      <c r="GG424" s="351"/>
      <c r="GH424" s="351"/>
      <c r="GI424" s="351"/>
      <c r="GJ424" s="351"/>
      <c r="GK424" s="351"/>
      <c r="GL424" s="351"/>
      <c r="GM424" s="351"/>
      <c r="GN424" s="351"/>
      <c r="GO424" s="351"/>
      <c r="GP424" s="351"/>
      <c r="GQ424" s="351"/>
      <c r="GR424" s="351"/>
      <c r="GS424" s="351"/>
      <c r="GT424" s="351"/>
      <c r="GU424" s="351"/>
      <c r="GV424" s="351"/>
      <c r="GW424" s="351"/>
      <c r="GX424" s="351"/>
      <c r="GY424" s="351"/>
      <c r="GZ424" s="351"/>
      <c r="HA424" s="351"/>
      <c r="HB424" s="351"/>
    </row>
    <row r="425" spans="1:211" s="31" customFormat="1" x14ac:dyDescent="0.3">
      <c r="A425" s="629" t="s">
        <v>947</v>
      </c>
      <c r="B425" s="33" t="s">
        <v>859</v>
      </c>
      <c r="C425" s="33"/>
      <c r="D425" s="361">
        <v>2162.15</v>
      </c>
      <c r="E425" s="326">
        <f t="shared" si="111"/>
        <v>9729.6750000000011</v>
      </c>
      <c r="F425" s="608">
        <f t="shared" si="112"/>
        <v>11892</v>
      </c>
      <c r="G425" s="351"/>
      <c r="H425" s="351"/>
      <c r="I425" s="351"/>
      <c r="J425" s="351"/>
      <c r="K425" s="351"/>
      <c r="L425" s="351"/>
      <c r="M425" s="351"/>
      <c r="N425" s="351"/>
      <c r="O425" s="351"/>
      <c r="P425" s="351"/>
      <c r="Q425" s="351"/>
      <c r="R425" s="351"/>
      <c r="S425" s="351"/>
      <c r="T425" s="351"/>
      <c r="U425" s="351"/>
      <c r="V425" s="351"/>
      <c r="W425" s="351"/>
      <c r="X425" s="351"/>
      <c r="Y425" s="351"/>
      <c r="Z425" s="351"/>
      <c r="AA425" s="351"/>
      <c r="AB425" s="351"/>
      <c r="AC425" s="351"/>
      <c r="AD425" s="351"/>
      <c r="AE425" s="351"/>
      <c r="AF425" s="351"/>
      <c r="AG425" s="351"/>
      <c r="AH425" s="351"/>
      <c r="AI425" s="351"/>
      <c r="AJ425" s="351"/>
      <c r="AK425" s="351"/>
      <c r="AL425" s="351"/>
      <c r="AM425" s="351"/>
      <c r="AN425" s="351"/>
      <c r="AO425" s="351"/>
      <c r="AP425" s="351"/>
      <c r="AQ425" s="351"/>
      <c r="AR425" s="351"/>
      <c r="AS425" s="351"/>
      <c r="AT425" s="351"/>
      <c r="AU425" s="351"/>
      <c r="AV425" s="351"/>
      <c r="AW425" s="351"/>
      <c r="AX425" s="351"/>
      <c r="AY425" s="351"/>
      <c r="AZ425" s="351"/>
      <c r="BA425" s="351"/>
      <c r="BB425" s="351"/>
      <c r="BC425" s="351"/>
      <c r="BD425" s="351"/>
      <c r="BE425" s="351"/>
      <c r="BF425" s="351"/>
      <c r="BG425" s="351"/>
      <c r="BH425" s="351"/>
      <c r="BI425" s="351"/>
      <c r="BJ425" s="351"/>
      <c r="BK425" s="351"/>
      <c r="BL425" s="351"/>
      <c r="BM425" s="351"/>
      <c r="BN425" s="351"/>
      <c r="BO425" s="351"/>
      <c r="BP425" s="351"/>
      <c r="BQ425" s="351"/>
      <c r="BR425" s="351"/>
      <c r="BS425" s="351"/>
      <c r="BT425" s="351"/>
      <c r="BU425" s="351"/>
      <c r="BV425" s="351"/>
      <c r="BW425" s="351"/>
      <c r="BX425" s="351"/>
      <c r="BY425" s="351"/>
      <c r="BZ425" s="351"/>
      <c r="CA425" s="351"/>
      <c r="CB425" s="351"/>
      <c r="CC425" s="351"/>
      <c r="CD425" s="351"/>
      <c r="CE425" s="351"/>
      <c r="CF425" s="351"/>
      <c r="CG425" s="351"/>
      <c r="CH425" s="351"/>
      <c r="CI425" s="351"/>
      <c r="CJ425" s="351"/>
      <c r="CK425" s="351"/>
      <c r="CL425" s="351"/>
      <c r="CM425" s="351"/>
      <c r="CN425" s="351"/>
      <c r="CO425" s="351"/>
      <c r="CP425" s="351"/>
      <c r="CQ425" s="351"/>
      <c r="CR425" s="351"/>
      <c r="CS425" s="351"/>
      <c r="CT425" s="351"/>
      <c r="CU425" s="351"/>
      <c r="CV425" s="351"/>
      <c r="CW425" s="351"/>
      <c r="CX425" s="351"/>
      <c r="CY425" s="351"/>
      <c r="CZ425" s="351"/>
      <c r="DA425" s="351"/>
      <c r="DB425" s="351"/>
      <c r="DC425" s="351"/>
      <c r="DD425" s="351"/>
      <c r="DE425" s="351"/>
      <c r="DF425" s="351"/>
      <c r="DG425" s="351"/>
      <c r="DH425" s="351"/>
      <c r="DI425" s="351"/>
      <c r="DJ425" s="351"/>
      <c r="DK425" s="351"/>
      <c r="DL425" s="351"/>
      <c r="DM425" s="351"/>
      <c r="DN425" s="351"/>
      <c r="DO425" s="351"/>
      <c r="DP425" s="351"/>
      <c r="DQ425" s="351"/>
      <c r="DR425" s="351"/>
      <c r="DS425" s="351"/>
      <c r="DT425" s="351"/>
      <c r="DU425" s="351"/>
      <c r="DV425" s="351"/>
      <c r="DW425" s="351"/>
      <c r="DX425" s="351"/>
      <c r="DY425" s="351"/>
      <c r="DZ425" s="351"/>
      <c r="EA425" s="351"/>
      <c r="EB425" s="351"/>
      <c r="EC425" s="351"/>
      <c r="ED425" s="351"/>
      <c r="EE425" s="351"/>
      <c r="EF425" s="351"/>
      <c r="EG425" s="351"/>
      <c r="EH425" s="351"/>
      <c r="EI425" s="351"/>
      <c r="EJ425" s="351"/>
      <c r="EK425" s="351"/>
      <c r="EL425" s="351"/>
      <c r="EM425" s="351"/>
      <c r="EN425" s="351"/>
      <c r="EO425" s="351"/>
      <c r="EP425" s="351"/>
      <c r="EQ425" s="351"/>
      <c r="ER425" s="351"/>
      <c r="ES425" s="351"/>
      <c r="ET425" s="351"/>
      <c r="EU425" s="351"/>
      <c r="EV425" s="351"/>
      <c r="EW425" s="351"/>
      <c r="EX425" s="351"/>
      <c r="EY425" s="351"/>
      <c r="EZ425" s="351"/>
      <c r="FA425" s="351"/>
      <c r="FB425" s="351"/>
      <c r="FC425" s="351"/>
      <c r="FD425" s="351"/>
      <c r="FE425" s="351"/>
      <c r="FF425" s="351"/>
      <c r="FG425" s="351"/>
      <c r="FH425" s="351"/>
      <c r="FI425" s="351"/>
      <c r="FJ425" s="351"/>
      <c r="FK425" s="351"/>
      <c r="FL425" s="351"/>
      <c r="FM425" s="351"/>
      <c r="FN425" s="351"/>
      <c r="FO425" s="351"/>
      <c r="FP425" s="351"/>
      <c r="FQ425" s="351"/>
      <c r="FR425" s="351"/>
      <c r="FS425" s="351"/>
      <c r="FT425" s="351"/>
      <c r="FU425" s="351"/>
      <c r="FV425" s="351"/>
      <c r="FW425" s="351"/>
      <c r="FX425" s="351"/>
      <c r="FY425" s="351"/>
      <c r="FZ425" s="351"/>
      <c r="GA425" s="351"/>
      <c r="GB425" s="351"/>
      <c r="GC425" s="351"/>
      <c r="GD425" s="351"/>
      <c r="GE425" s="351"/>
      <c r="GF425" s="351"/>
      <c r="GG425" s="351"/>
      <c r="GH425" s="351"/>
      <c r="GI425" s="351"/>
      <c r="GJ425" s="351"/>
      <c r="GK425" s="351"/>
      <c r="GL425" s="351"/>
      <c r="GM425" s="351"/>
      <c r="GN425" s="351"/>
      <c r="GO425" s="351"/>
      <c r="GP425" s="351"/>
      <c r="GQ425" s="351"/>
      <c r="GR425" s="351"/>
      <c r="GS425" s="351"/>
      <c r="GT425" s="351"/>
      <c r="GU425" s="351"/>
      <c r="GV425" s="351"/>
      <c r="GW425" s="351"/>
      <c r="GX425" s="351"/>
      <c r="GY425" s="351"/>
      <c r="GZ425" s="351"/>
      <c r="HA425" s="351"/>
      <c r="HB425" s="351"/>
    </row>
    <row r="426" spans="1:211" s="31" customFormat="1" x14ac:dyDescent="0.3">
      <c r="A426" s="629" t="s">
        <v>948</v>
      </c>
      <c r="B426" s="33" t="s">
        <v>859</v>
      </c>
      <c r="C426" s="33"/>
      <c r="D426" s="361">
        <v>1297.29</v>
      </c>
      <c r="E426" s="326">
        <f t="shared" si="111"/>
        <v>5837.8050000000003</v>
      </c>
      <c r="F426" s="608">
        <f t="shared" si="112"/>
        <v>7135</v>
      </c>
      <c r="G426" s="351"/>
      <c r="H426" s="351"/>
      <c r="I426" s="351"/>
      <c r="J426" s="351"/>
      <c r="K426" s="351"/>
      <c r="L426" s="351"/>
      <c r="M426" s="351"/>
      <c r="N426" s="351"/>
      <c r="O426" s="351"/>
      <c r="P426" s="351"/>
      <c r="Q426" s="351"/>
      <c r="R426" s="351"/>
      <c r="S426" s="351"/>
      <c r="T426" s="351"/>
      <c r="U426" s="351"/>
      <c r="V426" s="351"/>
      <c r="W426" s="351"/>
      <c r="X426" s="351"/>
      <c r="Y426" s="351"/>
      <c r="Z426" s="351"/>
      <c r="AA426" s="351"/>
      <c r="AB426" s="351"/>
      <c r="AC426" s="351"/>
      <c r="AD426" s="351"/>
      <c r="AE426" s="351"/>
      <c r="AF426" s="351"/>
      <c r="AG426" s="351"/>
      <c r="AH426" s="351"/>
      <c r="AI426" s="351"/>
      <c r="AJ426" s="351"/>
      <c r="AK426" s="351"/>
      <c r="AL426" s="351"/>
      <c r="AM426" s="351"/>
      <c r="AN426" s="351"/>
      <c r="AO426" s="351"/>
      <c r="AP426" s="351"/>
      <c r="AQ426" s="351"/>
      <c r="AR426" s="351"/>
      <c r="AS426" s="351"/>
      <c r="AT426" s="351"/>
      <c r="AU426" s="351"/>
      <c r="AV426" s="351"/>
      <c r="AW426" s="351"/>
      <c r="AX426" s="351"/>
      <c r="AY426" s="351"/>
      <c r="AZ426" s="351"/>
      <c r="BA426" s="351"/>
      <c r="BB426" s="351"/>
      <c r="BC426" s="351"/>
      <c r="BD426" s="351"/>
      <c r="BE426" s="351"/>
      <c r="BF426" s="351"/>
      <c r="BG426" s="351"/>
      <c r="BH426" s="351"/>
      <c r="BI426" s="351"/>
      <c r="BJ426" s="351"/>
      <c r="BK426" s="351"/>
      <c r="BL426" s="351"/>
      <c r="BM426" s="351"/>
      <c r="BN426" s="351"/>
      <c r="BO426" s="351"/>
      <c r="BP426" s="351"/>
      <c r="BQ426" s="351"/>
      <c r="BR426" s="351"/>
      <c r="BS426" s="351"/>
      <c r="BT426" s="351"/>
      <c r="BU426" s="351"/>
      <c r="BV426" s="351"/>
      <c r="BW426" s="351"/>
      <c r="BX426" s="351"/>
      <c r="BY426" s="351"/>
      <c r="BZ426" s="351"/>
      <c r="CA426" s="351"/>
      <c r="CB426" s="351"/>
      <c r="CC426" s="351"/>
      <c r="CD426" s="351"/>
      <c r="CE426" s="351"/>
      <c r="CF426" s="351"/>
      <c r="CG426" s="351"/>
      <c r="CH426" s="351"/>
      <c r="CI426" s="351"/>
      <c r="CJ426" s="351"/>
      <c r="CK426" s="351"/>
      <c r="CL426" s="351"/>
      <c r="CM426" s="351"/>
      <c r="CN426" s="351"/>
      <c r="CO426" s="351"/>
      <c r="CP426" s="351"/>
      <c r="CQ426" s="351"/>
      <c r="CR426" s="351"/>
      <c r="CS426" s="351"/>
      <c r="CT426" s="351"/>
      <c r="CU426" s="351"/>
      <c r="CV426" s="351"/>
      <c r="CW426" s="351"/>
      <c r="CX426" s="351"/>
      <c r="CY426" s="351"/>
      <c r="CZ426" s="351"/>
      <c r="DA426" s="351"/>
      <c r="DB426" s="351"/>
      <c r="DC426" s="351"/>
      <c r="DD426" s="351"/>
      <c r="DE426" s="351"/>
      <c r="DF426" s="351"/>
      <c r="DG426" s="351"/>
      <c r="DH426" s="351"/>
      <c r="DI426" s="351"/>
      <c r="DJ426" s="351"/>
      <c r="DK426" s="351"/>
      <c r="DL426" s="351"/>
      <c r="DM426" s="351"/>
      <c r="DN426" s="351"/>
      <c r="DO426" s="351"/>
      <c r="DP426" s="351"/>
      <c r="DQ426" s="351"/>
      <c r="DR426" s="351"/>
      <c r="DS426" s="351"/>
      <c r="DT426" s="351"/>
      <c r="DU426" s="351"/>
      <c r="DV426" s="351"/>
      <c r="DW426" s="351"/>
      <c r="DX426" s="351"/>
      <c r="DY426" s="351"/>
      <c r="DZ426" s="351"/>
      <c r="EA426" s="351"/>
      <c r="EB426" s="351"/>
      <c r="EC426" s="351"/>
      <c r="ED426" s="351"/>
      <c r="EE426" s="351"/>
      <c r="EF426" s="351"/>
      <c r="EG426" s="351"/>
      <c r="EH426" s="351"/>
      <c r="EI426" s="351"/>
      <c r="EJ426" s="351"/>
      <c r="EK426" s="351"/>
      <c r="EL426" s="351"/>
      <c r="EM426" s="351"/>
      <c r="EN426" s="351"/>
      <c r="EO426" s="351"/>
      <c r="EP426" s="351"/>
      <c r="EQ426" s="351"/>
      <c r="ER426" s="351"/>
      <c r="ES426" s="351"/>
      <c r="ET426" s="351"/>
      <c r="EU426" s="351"/>
      <c r="EV426" s="351"/>
      <c r="EW426" s="351"/>
      <c r="EX426" s="351"/>
      <c r="EY426" s="351"/>
      <c r="EZ426" s="351"/>
      <c r="FA426" s="351"/>
      <c r="FB426" s="351"/>
      <c r="FC426" s="351"/>
      <c r="FD426" s="351"/>
      <c r="FE426" s="351"/>
      <c r="FF426" s="351"/>
      <c r="FG426" s="351"/>
      <c r="FH426" s="351"/>
      <c r="FI426" s="351"/>
      <c r="FJ426" s="351"/>
      <c r="FK426" s="351"/>
      <c r="FL426" s="351"/>
      <c r="FM426" s="351"/>
      <c r="FN426" s="351"/>
      <c r="FO426" s="351"/>
      <c r="FP426" s="351"/>
      <c r="FQ426" s="351"/>
      <c r="FR426" s="351"/>
      <c r="FS426" s="351"/>
      <c r="FT426" s="351"/>
      <c r="FU426" s="351"/>
      <c r="FV426" s="351"/>
      <c r="FW426" s="351"/>
      <c r="FX426" s="351"/>
      <c r="FY426" s="351"/>
      <c r="FZ426" s="351"/>
      <c r="GA426" s="351"/>
      <c r="GB426" s="351"/>
      <c r="GC426" s="351"/>
      <c r="GD426" s="351"/>
      <c r="GE426" s="351"/>
      <c r="GF426" s="351"/>
      <c r="GG426" s="351"/>
      <c r="GH426" s="351"/>
      <c r="GI426" s="351"/>
      <c r="GJ426" s="351"/>
      <c r="GK426" s="351"/>
      <c r="GL426" s="351"/>
      <c r="GM426" s="351"/>
      <c r="GN426" s="351"/>
      <c r="GO426" s="351"/>
      <c r="GP426" s="351"/>
      <c r="GQ426" s="351"/>
      <c r="GR426" s="351"/>
      <c r="GS426" s="351"/>
      <c r="GT426" s="351"/>
      <c r="GU426" s="351"/>
      <c r="GV426" s="351"/>
      <c r="GW426" s="351"/>
      <c r="GX426" s="351"/>
      <c r="GY426" s="351"/>
      <c r="GZ426" s="351"/>
      <c r="HA426" s="351"/>
      <c r="HB426" s="351"/>
    </row>
    <row r="427" spans="1:211" s="31" customFormat="1" x14ac:dyDescent="0.3">
      <c r="A427" s="629" t="s">
        <v>949</v>
      </c>
      <c r="B427" s="33" t="s">
        <v>859</v>
      </c>
      <c r="C427" s="33"/>
      <c r="D427" s="361">
        <v>1297.29</v>
      </c>
      <c r="E427" s="326">
        <f t="shared" si="111"/>
        <v>5837.8050000000003</v>
      </c>
      <c r="F427" s="608">
        <f t="shared" si="112"/>
        <v>7135</v>
      </c>
      <c r="G427" s="351"/>
      <c r="H427" s="351"/>
      <c r="I427" s="351"/>
      <c r="J427" s="351"/>
      <c r="K427" s="351"/>
      <c r="L427" s="351"/>
      <c r="M427" s="351"/>
      <c r="N427" s="351"/>
      <c r="O427" s="351"/>
      <c r="P427" s="351"/>
      <c r="Q427" s="351"/>
      <c r="R427" s="351"/>
      <c r="S427" s="351"/>
      <c r="T427" s="351"/>
      <c r="U427" s="351"/>
      <c r="V427" s="351"/>
      <c r="W427" s="351"/>
      <c r="X427" s="351"/>
      <c r="Y427" s="351"/>
      <c r="Z427" s="351"/>
      <c r="AA427" s="351"/>
      <c r="AB427" s="351"/>
      <c r="AC427" s="351"/>
      <c r="AD427" s="351"/>
      <c r="AE427" s="351"/>
      <c r="AF427" s="351"/>
      <c r="AG427" s="351"/>
      <c r="AH427" s="351"/>
      <c r="AI427" s="351"/>
      <c r="AJ427" s="351"/>
      <c r="AK427" s="351"/>
      <c r="AL427" s="351"/>
      <c r="AM427" s="351"/>
      <c r="AN427" s="351"/>
      <c r="AO427" s="351"/>
      <c r="AP427" s="351"/>
      <c r="AQ427" s="351"/>
      <c r="AR427" s="351"/>
      <c r="AS427" s="351"/>
      <c r="AT427" s="351"/>
      <c r="AU427" s="351"/>
      <c r="AV427" s="351"/>
      <c r="AW427" s="351"/>
      <c r="AX427" s="351"/>
      <c r="AY427" s="351"/>
      <c r="AZ427" s="351"/>
      <c r="BA427" s="351"/>
      <c r="BB427" s="351"/>
      <c r="BC427" s="351"/>
      <c r="BD427" s="351"/>
      <c r="BE427" s="351"/>
      <c r="BF427" s="351"/>
      <c r="BG427" s="351"/>
      <c r="BH427" s="351"/>
      <c r="BI427" s="351"/>
      <c r="BJ427" s="351"/>
      <c r="BK427" s="351"/>
      <c r="BL427" s="351"/>
      <c r="BM427" s="351"/>
      <c r="BN427" s="351"/>
      <c r="BO427" s="351"/>
      <c r="BP427" s="351"/>
      <c r="BQ427" s="351"/>
      <c r="BR427" s="351"/>
      <c r="BS427" s="351"/>
      <c r="BT427" s="351"/>
      <c r="BU427" s="351"/>
      <c r="BV427" s="351"/>
      <c r="BW427" s="351"/>
      <c r="BX427" s="351"/>
      <c r="BY427" s="351"/>
      <c r="BZ427" s="351"/>
      <c r="CA427" s="351"/>
      <c r="CB427" s="351"/>
      <c r="CC427" s="351"/>
      <c r="CD427" s="351"/>
      <c r="CE427" s="351"/>
      <c r="CF427" s="351"/>
      <c r="CG427" s="351"/>
      <c r="CH427" s="351"/>
      <c r="CI427" s="351"/>
      <c r="CJ427" s="351"/>
      <c r="CK427" s="351"/>
      <c r="CL427" s="351"/>
      <c r="CM427" s="351"/>
      <c r="CN427" s="351"/>
      <c r="CO427" s="351"/>
      <c r="CP427" s="351"/>
      <c r="CQ427" s="351"/>
      <c r="CR427" s="351"/>
      <c r="CS427" s="351"/>
      <c r="CT427" s="351"/>
      <c r="CU427" s="351"/>
      <c r="CV427" s="351"/>
      <c r="CW427" s="351"/>
      <c r="CX427" s="351"/>
      <c r="CY427" s="351"/>
      <c r="CZ427" s="351"/>
      <c r="DA427" s="351"/>
      <c r="DB427" s="351"/>
      <c r="DC427" s="351"/>
      <c r="DD427" s="351"/>
      <c r="DE427" s="351"/>
      <c r="DF427" s="351"/>
      <c r="DG427" s="351"/>
      <c r="DH427" s="351"/>
      <c r="DI427" s="351"/>
      <c r="DJ427" s="351"/>
      <c r="DK427" s="351"/>
      <c r="DL427" s="351"/>
      <c r="DM427" s="351"/>
      <c r="DN427" s="351"/>
      <c r="DO427" s="351"/>
      <c r="DP427" s="351"/>
      <c r="DQ427" s="351"/>
      <c r="DR427" s="351"/>
      <c r="DS427" s="351"/>
      <c r="DT427" s="351"/>
      <c r="DU427" s="351"/>
      <c r="DV427" s="351"/>
      <c r="DW427" s="351"/>
      <c r="DX427" s="351"/>
      <c r="DY427" s="351"/>
      <c r="DZ427" s="351"/>
      <c r="EA427" s="351"/>
      <c r="EB427" s="351"/>
      <c r="EC427" s="351"/>
      <c r="ED427" s="351"/>
      <c r="EE427" s="351"/>
      <c r="EF427" s="351"/>
      <c r="EG427" s="351"/>
      <c r="EH427" s="351"/>
      <c r="EI427" s="351"/>
      <c r="EJ427" s="351"/>
      <c r="EK427" s="351"/>
      <c r="EL427" s="351"/>
      <c r="EM427" s="351"/>
      <c r="EN427" s="351"/>
      <c r="EO427" s="351"/>
      <c r="EP427" s="351"/>
      <c r="EQ427" s="351"/>
      <c r="ER427" s="351"/>
      <c r="ES427" s="351"/>
      <c r="ET427" s="351"/>
      <c r="EU427" s="351"/>
      <c r="EV427" s="351"/>
      <c r="EW427" s="351"/>
      <c r="EX427" s="351"/>
      <c r="EY427" s="351"/>
      <c r="EZ427" s="351"/>
      <c r="FA427" s="351"/>
      <c r="FB427" s="351"/>
      <c r="FC427" s="351"/>
      <c r="FD427" s="351"/>
      <c r="FE427" s="351"/>
      <c r="FF427" s="351"/>
      <c r="FG427" s="351"/>
      <c r="FH427" s="351"/>
      <c r="FI427" s="351"/>
      <c r="FJ427" s="351"/>
      <c r="FK427" s="351"/>
      <c r="FL427" s="351"/>
      <c r="FM427" s="351"/>
      <c r="FN427" s="351"/>
      <c r="FO427" s="351"/>
      <c r="FP427" s="351"/>
      <c r="FQ427" s="351"/>
      <c r="FR427" s="351"/>
      <c r="FS427" s="351"/>
      <c r="FT427" s="351"/>
      <c r="FU427" s="351"/>
      <c r="FV427" s="351"/>
      <c r="FW427" s="351"/>
      <c r="FX427" s="351"/>
      <c r="FY427" s="351"/>
      <c r="FZ427" s="351"/>
      <c r="GA427" s="351"/>
      <c r="GB427" s="351"/>
      <c r="GC427" s="351"/>
      <c r="GD427" s="351"/>
      <c r="GE427" s="351"/>
      <c r="GF427" s="351"/>
      <c r="GG427" s="351"/>
      <c r="GH427" s="351"/>
      <c r="GI427" s="351"/>
      <c r="GJ427" s="351"/>
      <c r="GK427" s="351"/>
      <c r="GL427" s="351"/>
      <c r="GM427" s="351"/>
      <c r="GN427" s="351"/>
      <c r="GO427" s="351"/>
      <c r="GP427" s="351"/>
      <c r="GQ427" s="351"/>
      <c r="GR427" s="351"/>
      <c r="GS427" s="351"/>
      <c r="GT427" s="351"/>
      <c r="GU427" s="351"/>
      <c r="GV427" s="351"/>
      <c r="GW427" s="351"/>
      <c r="GX427" s="351"/>
      <c r="GY427" s="351"/>
      <c r="GZ427" s="351"/>
      <c r="HA427" s="351"/>
      <c r="HB427" s="351"/>
    </row>
    <row r="428" spans="1:211" s="31" customFormat="1" x14ac:dyDescent="0.3">
      <c r="A428" s="629"/>
      <c r="B428" s="33"/>
      <c r="C428" s="33"/>
      <c r="D428" s="332"/>
      <c r="E428" s="326"/>
      <c r="F428" s="608"/>
      <c r="G428" s="351"/>
      <c r="H428" s="351"/>
      <c r="I428" s="351"/>
      <c r="J428" s="351"/>
      <c r="K428" s="351"/>
      <c r="L428" s="351"/>
      <c r="M428" s="351"/>
      <c r="N428" s="351"/>
      <c r="O428" s="351"/>
      <c r="P428" s="351"/>
      <c r="Q428" s="351"/>
      <c r="R428" s="351"/>
      <c r="S428" s="351"/>
      <c r="T428" s="351"/>
      <c r="U428" s="351"/>
      <c r="V428" s="351"/>
      <c r="W428" s="351"/>
      <c r="X428" s="351"/>
      <c r="Y428" s="351"/>
      <c r="Z428" s="351"/>
      <c r="AA428" s="351"/>
      <c r="AB428" s="351"/>
      <c r="AC428" s="351"/>
      <c r="AD428" s="351"/>
      <c r="AE428" s="351"/>
      <c r="AF428" s="351"/>
      <c r="AG428" s="351"/>
      <c r="AH428" s="351"/>
      <c r="AI428" s="351"/>
      <c r="AJ428" s="351"/>
      <c r="AK428" s="351"/>
      <c r="AL428" s="351"/>
      <c r="AM428" s="351"/>
      <c r="AN428" s="351"/>
      <c r="AO428" s="351"/>
      <c r="AP428" s="351"/>
      <c r="AQ428" s="351"/>
      <c r="AR428" s="351"/>
      <c r="AS428" s="351"/>
      <c r="AT428" s="351"/>
      <c r="AU428" s="351"/>
      <c r="AV428" s="351"/>
      <c r="AW428" s="351"/>
      <c r="AX428" s="351"/>
      <c r="AY428" s="351"/>
      <c r="AZ428" s="351"/>
      <c r="BA428" s="351"/>
      <c r="BB428" s="351"/>
      <c r="BC428" s="351"/>
      <c r="BD428" s="351"/>
      <c r="BE428" s="351"/>
      <c r="BF428" s="351"/>
      <c r="BG428" s="351"/>
      <c r="BH428" s="351"/>
      <c r="BI428" s="351"/>
      <c r="BJ428" s="351"/>
      <c r="BK428" s="351"/>
      <c r="BL428" s="351"/>
      <c r="BM428" s="351"/>
      <c r="BN428" s="351"/>
      <c r="BO428" s="351"/>
      <c r="BP428" s="351"/>
      <c r="BQ428" s="351"/>
      <c r="BR428" s="351"/>
      <c r="BS428" s="351"/>
      <c r="BT428" s="351"/>
      <c r="BU428" s="351"/>
      <c r="BV428" s="351"/>
      <c r="BW428" s="351"/>
      <c r="BX428" s="351"/>
      <c r="BY428" s="351"/>
      <c r="BZ428" s="351"/>
      <c r="CA428" s="351"/>
      <c r="CB428" s="351"/>
      <c r="CC428" s="351"/>
      <c r="CD428" s="351"/>
      <c r="CE428" s="351"/>
      <c r="CF428" s="351"/>
      <c r="CG428" s="351"/>
      <c r="CH428" s="351"/>
      <c r="CI428" s="351"/>
      <c r="CJ428" s="351"/>
      <c r="CK428" s="351"/>
      <c r="CL428" s="351"/>
      <c r="CM428" s="351"/>
      <c r="CN428" s="351"/>
      <c r="CO428" s="351"/>
      <c r="CP428" s="351"/>
      <c r="CQ428" s="351"/>
      <c r="CR428" s="351"/>
      <c r="CS428" s="351"/>
      <c r="CT428" s="351"/>
      <c r="CU428" s="351"/>
      <c r="CV428" s="351"/>
      <c r="CW428" s="351"/>
      <c r="CX428" s="351"/>
      <c r="CY428" s="351"/>
      <c r="CZ428" s="351"/>
      <c r="DA428" s="351"/>
      <c r="DB428" s="351"/>
      <c r="DC428" s="351"/>
      <c r="DD428" s="351"/>
      <c r="DE428" s="351"/>
      <c r="DF428" s="351"/>
      <c r="DG428" s="351"/>
      <c r="DH428" s="351"/>
      <c r="DI428" s="351"/>
      <c r="DJ428" s="351"/>
      <c r="DK428" s="351"/>
      <c r="DL428" s="351"/>
      <c r="DM428" s="351"/>
      <c r="DN428" s="351"/>
      <c r="DO428" s="351"/>
      <c r="DP428" s="351"/>
      <c r="DQ428" s="351"/>
      <c r="DR428" s="351"/>
      <c r="DS428" s="351"/>
      <c r="DT428" s="351"/>
      <c r="DU428" s="351"/>
      <c r="DV428" s="351"/>
      <c r="DW428" s="351"/>
      <c r="DX428" s="351"/>
      <c r="DY428" s="351"/>
      <c r="DZ428" s="351"/>
      <c r="EA428" s="351"/>
      <c r="EB428" s="351"/>
      <c r="EC428" s="351"/>
      <c r="ED428" s="351"/>
      <c r="EE428" s="351"/>
      <c r="EF428" s="351"/>
      <c r="EG428" s="351"/>
      <c r="EH428" s="351"/>
      <c r="EI428" s="351"/>
      <c r="EJ428" s="351"/>
      <c r="EK428" s="351"/>
      <c r="EL428" s="351"/>
      <c r="EM428" s="351"/>
      <c r="EN428" s="351"/>
      <c r="EO428" s="351"/>
      <c r="EP428" s="351"/>
      <c r="EQ428" s="351"/>
      <c r="ER428" s="351"/>
      <c r="ES428" s="351"/>
      <c r="ET428" s="351"/>
      <c r="EU428" s="351"/>
      <c r="EV428" s="351"/>
      <c r="EW428" s="351"/>
      <c r="EX428" s="351"/>
      <c r="EY428" s="351"/>
      <c r="EZ428" s="351"/>
      <c r="FA428" s="351"/>
      <c r="FB428" s="351"/>
      <c r="FC428" s="351"/>
      <c r="FD428" s="351"/>
      <c r="FE428" s="351"/>
      <c r="FF428" s="351"/>
      <c r="FG428" s="351"/>
      <c r="FH428" s="351"/>
      <c r="FI428" s="351"/>
      <c r="FJ428" s="351"/>
      <c r="FK428" s="351"/>
      <c r="FL428" s="351"/>
      <c r="FM428" s="351"/>
      <c r="FN428" s="351"/>
      <c r="FO428" s="351"/>
      <c r="FP428" s="351"/>
      <c r="FQ428" s="351"/>
      <c r="FR428" s="351"/>
      <c r="FS428" s="351"/>
      <c r="FT428" s="351"/>
      <c r="FU428" s="351"/>
      <c r="FV428" s="351"/>
      <c r="FW428" s="351"/>
      <c r="FX428" s="351"/>
      <c r="FY428" s="351"/>
      <c r="FZ428" s="351"/>
      <c r="GA428" s="351"/>
      <c r="GB428" s="351"/>
      <c r="GC428" s="351"/>
      <c r="GD428" s="351"/>
      <c r="GE428" s="351"/>
      <c r="GF428" s="351"/>
      <c r="GG428" s="351"/>
      <c r="GH428" s="351"/>
      <c r="GI428" s="351"/>
      <c r="GJ428" s="351"/>
      <c r="GK428" s="351"/>
      <c r="GL428" s="351"/>
      <c r="GM428" s="351"/>
      <c r="GN428" s="351"/>
      <c r="GO428" s="351"/>
      <c r="GP428" s="351"/>
      <c r="GQ428" s="351"/>
      <c r="GR428" s="351"/>
      <c r="GS428" s="351"/>
      <c r="GT428" s="351"/>
      <c r="GU428" s="351"/>
      <c r="GV428" s="351"/>
      <c r="GW428" s="351"/>
      <c r="GX428" s="351"/>
      <c r="GY428" s="351"/>
      <c r="GZ428" s="351"/>
      <c r="HA428" s="351"/>
      <c r="HB428" s="351"/>
    </row>
    <row r="429" spans="1:211" s="31" customFormat="1" x14ac:dyDescent="0.3">
      <c r="A429" s="303" t="s">
        <v>1335</v>
      </c>
      <c r="B429" s="295"/>
      <c r="C429" s="295"/>
      <c r="D429" s="332"/>
      <c r="E429" s="326"/>
      <c r="F429" s="608"/>
      <c r="G429" s="351"/>
      <c r="H429" s="351"/>
      <c r="I429" s="351"/>
      <c r="J429" s="351"/>
      <c r="K429" s="351"/>
      <c r="L429" s="351"/>
      <c r="M429" s="351"/>
      <c r="N429" s="351"/>
      <c r="O429" s="351"/>
      <c r="P429" s="351"/>
      <c r="Q429" s="351"/>
      <c r="R429" s="351"/>
      <c r="S429" s="351"/>
      <c r="T429" s="351"/>
      <c r="U429" s="351"/>
      <c r="V429" s="351"/>
      <c r="W429" s="351"/>
      <c r="X429" s="351"/>
      <c r="Y429" s="351"/>
      <c r="Z429" s="351"/>
      <c r="AA429" s="351"/>
      <c r="AB429" s="351"/>
      <c r="AC429" s="351"/>
      <c r="AD429" s="351"/>
      <c r="AE429" s="351"/>
      <c r="AF429" s="351"/>
      <c r="AG429" s="351"/>
      <c r="AH429" s="351"/>
      <c r="AI429" s="351"/>
      <c r="AJ429" s="351"/>
      <c r="AK429" s="351"/>
      <c r="AL429" s="351"/>
      <c r="AM429" s="351"/>
      <c r="AN429" s="351"/>
      <c r="AO429" s="351"/>
      <c r="AP429" s="351"/>
      <c r="AQ429" s="351"/>
      <c r="AR429" s="351"/>
      <c r="AS429" s="351"/>
      <c r="AT429" s="351"/>
      <c r="AU429" s="351"/>
      <c r="AV429" s="351"/>
      <c r="AW429" s="351"/>
      <c r="AX429" s="351"/>
      <c r="AY429" s="351"/>
      <c r="AZ429" s="351"/>
      <c r="BA429" s="351"/>
      <c r="BB429" s="351"/>
      <c r="BC429" s="351"/>
      <c r="BD429" s="351"/>
      <c r="BE429" s="351"/>
      <c r="BF429" s="351"/>
      <c r="BG429" s="351"/>
      <c r="BH429" s="351"/>
      <c r="BI429" s="351"/>
      <c r="BJ429" s="351"/>
      <c r="BK429" s="351"/>
      <c r="BL429" s="351"/>
      <c r="BM429" s="351"/>
      <c r="BN429" s="351"/>
      <c r="BO429" s="351"/>
      <c r="BP429" s="351"/>
      <c r="BQ429" s="351"/>
      <c r="BR429" s="351"/>
      <c r="BS429" s="351"/>
      <c r="BT429" s="351"/>
      <c r="BU429" s="351"/>
      <c r="BV429" s="351"/>
      <c r="BW429" s="351"/>
      <c r="BX429" s="351"/>
      <c r="BY429" s="351"/>
      <c r="BZ429" s="351"/>
      <c r="CA429" s="351"/>
      <c r="CB429" s="351"/>
      <c r="CC429" s="351"/>
      <c r="CD429" s="351"/>
      <c r="CE429" s="351"/>
      <c r="CF429" s="351"/>
      <c r="CG429" s="351"/>
      <c r="CH429" s="351"/>
      <c r="CI429" s="351"/>
      <c r="CJ429" s="351"/>
      <c r="CK429" s="351"/>
      <c r="CL429" s="351"/>
      <c r="CM429" s="351"/>
      <c r="CN429" s="351"/>
      <c r="CO429" s="351"/>
      <c r="CP429" s="351"/>
      <c r="CQ429" s="351"/>
      <c r="CR429" s="351"/>
      <c r="CS429" s="351"/>
      <c r="CT429" s="351"/>
      <c r="CU429" s="351"/>
      <c r="CV429" s="351"/>
      <c r="CW429" s="351"/>
      <c r="CX429" s="351"/>
      <c r="CY429" s="351"/>
      <c r="CZ429" s="351"/>
      <c r="DA429" s="351"/>
      <c r="DB429" s="351"/>
      <c r="DC429" s="351"/>
      <c r="DD429" s="351"/>
      <c r="DE429" s="351"/>
      <c r="DF429" s="351"/>
      <c r="DG429" s="351"/>
      <c r="DH429" s="351"/>
      <c r="DI429" s="351"/>
      <c r="DJ429" s="351"/>
      <c r="DK429" s="351"/>
      <c r="DL429" s="351"/>
      <c r="DM429" s="351"/>
      <c r="DN429" s="351"/>
      <c r="DO429" s="351"/>
      <c r="DP429" s="351"/>
      <c r="DQ429" s="351"/>
      <c r="DR429" s="351"/>
      <c r="DS429" s="351"/>
      <c r="DT429" s="351"/>
      <c r="DU429" s="351"/>
      <c r="DV429" s="351"/>
      <c r="DW429" s="351"/>
      <c r="DX429" s="351"/>
      <c r="DY429" s="351"/>
      <c r="DZ429" s="351"/>
      <c r="EA429" s="351"/>
      <c r="EB429" s="351"/>
      <c r="EC429" s="351"/>
      <c r="ED429" s="351"/>
      <c r="EE429" s="351"/>
      <c r="EF429" s="351"/>
      <c r="EG429" s="351"/>
      <c r="EH429" s="351"/>
      <c r="EI429" s="351"/>
      <c r="EJ429" s="351"/>
      <c r="EK429" s="351"/>
      <c r="EL429" s="351"/>
      <c r="EM429" s="351"/>
      <c r="EN429" s="351"/>
      <c r="EO429" s="351"/>
      <c r="EP429" s="351"/>
      <c r="EQ429" s="351"/>
      <c r="ER429" s="351"/>
      <c r="ES429" s="351"/>
      <c r="ET429" s="351"/>
      <c r="EU429" s="351"/>
      <c r="EV429" s="351"/>
      <c r="EW429" s="351"/>
      <c r="EX429" s="351"/>
      <c r="EY429" s="351"/>
      <c r="EZ429" s="351"/>
      <c r="FA429" s="351"/>
      <c r="FB429" s="351"/>
      <c r="FC429" s="351"/>
      <c r="FD429" s="351"/>
      <c r="FE429" s="351"/>
      <c r="FF429" s="351"/>
      <c r="FG429" s="351"/>
      <c r="FH429" s="351"/>
      <c r="FI429" s="351"/>
      <c r="FJ429" s="351"/>
      <c r="FK429" s="351"/>
      <c r="FL429" s="351"/>
      <c r="FM429" s="351"/>
      <c r="FN429" s="351"/>
      <c r="FO429" s="351"/>
      <c r="FP429" s="351"/>
      <c r="FQ429" s="351"/>
      <c r="FR429" s="351"/>
      <c r="FS429" s="351"/>
      <c r="FT429" s="351"/>
      <c r="FU429" s="351"/>
      <c r="FV429" s="351"/>
      <c r="FW429" s="351"/>
      <c r="FX429" s="351"/>
      <c r="FY429" s="351"/>
      <c r="FZ429" s="351"/>
      <c r="GA429" s="351"/>
      <c r="GB429" s="351"/>
      <c r="GC429" s="351"/>
      <c r="GD429" s="351"/>
      <c r="GE429" s="351"/>
      <c r="GF429" s="351"/>
      <c r="GG429" s="351"/>
      <c r="GH429" s="351"/>
      <c r="GI429" s="351"/>
      <c r="GJ429" s="351"/>
      <c r="GK429" s="351"/>
      <c r="GL429" s="351"/>
      <c r="GM429" s="351"/>
      <c r="GN429" s="351"/>
      <c r="GO429" s="351"/>
      <c r="GP429" s="351"/>
      <c r="GQ429" s="351"/>
      <c r="GR429" s="351"/>
      <c r="GS429" s="351"/>
      <c r="GT429" s="351"/>
      <c r="GU429" s="351"/>
      <c r="GV429" s="351"/>
      <c r="GW429" s="351"/>
      <c r="GX429" s="351"/>
      <c r="GY429" s="351"/>
      <c r="GZ429" s="351"/>
      <c r="HA429" s="351"/>
      <c r="HB429" s="351"/>
    </row>
    <row r="430" spans="1:211" s="31" customFormat="1" x14ac:dyDescent="0.3">
      <c r="A430" s="301" t="s">
        <v>1253</v>
      </c>
      <c r="B430" s="33" t="s">
        <v>859</v>
      </c>
      <c r="C430" s="295"/>
      <c r="D430" s="370">
        <v>2162.15</v>
      </c>
      <c r="E430" s="326">
        <f t="shared" ref="E430:E436" si="113">D430*4.5</f>
        <v>9729.6750000000011</v>
      </c>
      <c r="F430" s="608">
        <f t="shared" ref="F430:F436" si="114">ROUND(D430+E430,0)</f>
        <v>11892</v>
      </c>
      <c r="G430" s="351"/>
      <c r="H430" s="351"/>
      <c r="I430" s="351"/>
      <c r="J430" s="351"/>
      <c r="K430" s="351"/>
      <c r="L430" s="351"/>
      <c r="M430" s="351"/>
      <c r="N430" s="351"/>
      <c r="O430" s="351"/>
      <c r="P430" s="351"/>
      <c r="Q430" s="351"/>
      <c r="R430" s="351"/>
      <c r="S430" s="351"/>
      <c r="T430" s="351"/>
      <c r="U430" s="351"/>
      <c r="V430" s="351"/>
      <c r="W430" s="351"/>
      <c r="X430" s="351"/>
      <c r="Y430" s="351"/>
      <c r="Z430" s="351"/>
      <c r="AA430" s="351"/>
      <c r="AB430" s="351"/>
      <c r="AC430" s="351"/>
      <c r="AD430" s="351"/>
      <c r="AE430" s="351"/>
      <c r="AF430" s="351"/>
      <c r="AG430" s="351"/>
      <c r="AH430" s="351"/>
      <c r="AI430" s="351"/>
      <c r="AJ430" s="351"/>
      <c r="AK430" s="351"/>
      <c r="AL430" s="351"/>
      <c r="AM430" s="351"/>
      <c r="AN430" s="351"/>
      <c r="AO430" s="351"/>
      <c r="AP430" s="351"/>
      <c r="AQ430" s="351"/>
      <c r="AR430" s="351"/>
      <c r="AS430" s="351"/>
      <c r="AT430" s="351"/>
      <c r="AU430" s="351"/>
      <c r="AV430" s="351"/>
      <c r="AW430" s="351"/>
      <c r="AX430" s="351"/>
      <c r="AY430" s="351"/>
      <c r="AZ430" s="351"/>
      <c r="BA430" s="351"/>
      <c r="BB430" s="351"/>
      <c r="BC430" s="351"/>
      <c r="BD430" s="351"/>
      <c r="BE430" s="351"/>
      <c r="BF430" s="351"/>
      <c r="BG430" s="351"/>
      <c r="BH430" s="351"/>
      <c r="BI430" s="351"/>
      <c r="BJ430" s="351"/>
      <c r="BK430" s="351"/>
      <c r="BL430" s="351"/>
      <c r="BM430" s="351"/>
      <c r="BN430" s="351"/>
      <c r="BO430" s="351"/>
      <c r="BP430" s="351"/>
      <c r="BQ430" s="351"/>
      <c r="BR430" s="351"/>
      <c r="BS430" s="351"/>
      <c r="BT430" s="351"/>
      <c r="BU430" s="351"/>
      <c r="BV430" s="351"/>
      <c r="BW430" s="351"/>
      <c r="BX430" s="351"/>
      <c r="BY430" s="351"/>
      <c r="BZ430" s="351"/>
      <c r="CA430" s="351"/>
      <c r="CB430" s="351"/>
      <c r="CC430" s="351"/>
      <c r="CD430" s="351"/>
      <c r="CE430" s="351"/>
      <c r="CF430" s="351"/>
      <c r="CG430" s="351"/>
      <c r="CH430" s="351"/>
      <c r="CI430" s="351"/>
      <c r="CJ430" s="351"/>
      <c r="CK430" s="351"/>
      <c r="CL430" s="351"/>
      <c r="CM430" s="351"/>
      <c r="CN430" s="351"/>
      <c r="CO430" s="351"/>
      <c r="CP430" s="351"/>
      <c r="CQ430" s="351"/>
      <c r="CR430" s="351"/>
      <c r="CS430" s="351"/>
      <c r="CT430" s="351"/>
      <c r="CU430" s="351"/>
      <c r="CV430" s="351"/>
      <c r="CW430" s="351"/>
      <c r="CX430" s="351"/>
      <c r="CY430" s="351"/>
      <c r="CZ430" s="351"/>
      <c r="DA430" s="351"/>
      <c r="DB430" s="351"/>
      <c r="DC430" s="351"/>
      <c r="DD430" s="351"/>
      <c r="DE430" s="351"/>
      <c r="DF430" s="351"/>
      <c r="DG430" s="351"/>
      <c r="DH430" s="351"/>
      <c r="DI430" s="351"/>
      <c r="DJ430" s="351"/>
      <c r="DK430" s="351"/>
      <c r="DL430" s="351"/>
      <c r="DM430" s="351"/>
      <c r="DN430" s="351"/>
      <c r="DO430" s="351"/>
      <c r="DP430" s="351"/>
      <c r="DQ430" s="351"/>
      <c r="DR430" s="351"/>
      <c r="DS430" s="351"/>
      <c r="DT430" s="351"/>
      <c r="DU430" s="351"/>
      <c r="DV430" s="351"/>
      <c r="DW430" s="351"/>
      <c r="DX430" s="351"/>
      <c r="DY430" s="351"/>
      <c r="DZ430" s="351"/>
      <c r="EA430" s="351"/>
      <c r="EB430" s="351"/>
      <c r="EC430" s="351"/>
      <c r="ED430" s="351"/>
      <c r="EE430" s="351"/>
      <c r="EF430" s="351"/>
      <c r="EG430" s="351"/>
      <c r="EH430" s="351"/>
      <c r="EI430" s="351"/>
      <c r="EJ430" s="351"/>
      <c r="EK430" s="351"/>
      <c r="EL430" s="351"/>
      <c r="EM430" s="351"/>
      <c r="EN430" s="351"/>
      <c r="EO430" s="351"/>
      <c r="EP430" s="351"/>
      <c r="EQ430" s="351"/>
      <c r="ER430" s="351"/>
      <c r="ES430" s="351"/>
      <c r="ET430" s="351"/>
      <c r="EU430" s="351"/>
      <c r="EV430" s="351"/>
      <c r="EW430" s="351"/>
      <c r="EX430" s="351"/>
      <c r="EY430" s="351"/>
      <c r="EZ430" s="351"/>
      <c r="FA430" s="351"/>
      <c r="FB430" s="351"/>
      <c r="FC430" s="351"/>
      <c r="FD430" s="351"/>
      <c r="FE430" s="351"/>
      <c r="FF430" s="351"/>
      <c r="FG430" s="351"/>
      <c r="FH430" s="351"/>
      <c r="FI430" s="351"/>
      <c r="FJ430" s="351"/>
      <c r="FK430" s="351"/>
      <c r="FL430" s="351"/>
      <c r="FM430" s="351"/>
      <c r="FN430" s="351"/>
      <c r="FO430" s="351"/>
      <c r="FP430" s="351"/>
      <c r="FQ430" s="351"/>
      <c r="FR430" s="351"/>
      <c r="FS430" s="351"/>
      <c r="FT430" s="351"/>
      <c r="FU430" s="351"/>
      <c r="FV430" s="351"/>
      <c r="FW430" s="351"/>
      <c r="FX430" s="351"/>
      <c r="FY430" s="351"/>
      <c r="FZ430" s="351"/>
      <c r="GA430" s="351"/>
      <c r="GB430" s="351"/>
      <c r="GC430" s="351"/>
      <c r="GD430" s="351"/>
      <c r="GE430" s="351"/>
      <c r="GF430" s="351"/>
      <c r="GG430" s="351"/>
      <c r="GH430" s="351"/>
      <c r="GI430" s="351"/>
      <c r="GJ430" s="351"/>
      <c r="GK430" s="351"/>
      <c r="GL430" s="351"/>
      <c r="GM430" s="351"/>
      <c r="GN430" s="351"/>
      <c r="GO430" s="351"/>
      <c r="GP430" s="351"/>
      <c r="GQ430" s="351"/>
      <c r="GR430" s="351"/>
      <c r="GS430" s="351"/>
      <c r="GT430" s="351"/>
      <c r="GU430" s="351"/>
      <c r="GV430" s="351"/>
      <c r="GW430" s="351"/>
      <c r="GX430" s="351"/>
      <c r="GY430" s="351"/>
      <c r="GZ430" s="351"/>
      <c r="HA430" s="351"/>
      <c r="HB430" s="351"/>
    </row>
    <row r="431" spans="1:211" s="31" customFormat="1" x14ac:dyDescent="0.3">
      <c r="A431" s="301" t="s">
        <v>1249</v>
      </c>
      <c r="B431" s="33" t="s">
        <v>859</v>
      </c>
      <c r="C431" s="295"/>
      <c r="D431" s="370">
        <v>3459.44</v>
      </c>
      <c r="E431" s="326">
        <f t="shared" si="113"/>
        <v>15567.48</v>
      </c>
      <c r="F431" s="608">
        <f t="shared" si="114"/>
        <v>19027</v>
      </c>
      <c r="G431" s="351"/>
      <c r="H431" s="351"/>
      <c r="I431" s="351"/>
      <c r="J431" s="351"/>
      <c r="K431" s="351"/>
      <c r="L431" s="351"/>
      <c r="M431" s="351"/>
      <c r="N431" s="351"/>
      <c r="O431" s="351"/>
      <c r="P431" s="351"/>
      <c r="Q431" s="351"/>
      <c r="R431" s="351"/>
      <c r="S431" s="351"/>
      <c r="T431" s="351"/>
      <c r="U431" s="351"/>
      <c r="V431" s="351"/>
      <c r="W431" s="351"/>
      <c r="X431" s="351"/>
      <c r="Y431" s="351"/>
      <c r="Z431" s="351"/>
      <c r="AA431" s="351"/>
      <c r="AB431" s="351"/>
      <c r="AC431" s="351"/>
      <c r="AD431" s="351"/>
      <c r="AE431" s="351"/>
      <c r="AF431" s="351"/>
      <c r="AG431" s="351"/>
      <c r="AH431" s="351"/>
      <c r="AI431" s="351"/>
      <c r="AJ431" s="351"/>
      <c r="AK431" s="351"/>
      <c r="AL431" s="351"/>
      <c r="AM431" s="351"/>
      <c r="AN431" s="351"/>
      <c r="AO431" s="351"/>
      <c r="AP431" s="351"/>
      <c r="AQ431" s="351"/>
      <c r="AR431" s="351"/>
      <c r="AS431" s="351"/>
      <c r="AT431" s="351"/>
      <c r="AU431" s="351"/>
      <c r="AV431" s="351"/>
      <c r="AW431" s="351"/>
      <c r="AX431" s="351"/>
      <c r="AY431" s="351"/>
      <c r="AZ431" s="351"/>
      <c r="BA431" s="351"/>
      <c r="BB431" s="351"/>
      <c r="BC431" s="351"/>
      <c r="BD431" s="351"/>
      <c r="BE431" s="351"/>
      <c r="BF431" s="351"/>
      <c r="BG431" s="351"/>
      <c r="BH431" s="351"/>
      <c r="BI431" s="351"/>
      <c r="BJ431" s="351"/>
      <c r="BK431" s="351"/>
      <c r="BL431" s="351"/>
      <c r="BM431" s="351"/>
      <c r="BN431" s="351"/>
      <c r="BO431" s="351"/>
      <c r="BP431" s="351"/>
      <c r="BQ431" s="351"/>
      <c r="BR431" s="351"/>
      <c r="BS431" s="351"/>
      <c r="BT431" s="351"/>
      <c r="BU431" s="351"/>
      <c r="BV431" s="351"/>
      <c r="BW431" s="351"/>
      <c r="BX431" s="351"/>
      <c r="BY431" s="351"/>
      <c r="BZ431" s="351"/>
      <c r="CA431" s="351"/>
      <c r="CB431" s="351"/>
      <c r="CC431" s="351"/>
      <c r="CD431" s="351"/>
      <c r="CE431" s="351"/>
      <c r="CF431" s="351"/>
      <c r="CG431" s="351"/>
      <c r="CH431" s="351"/>
      <c r="CI431" s="351"/>
      <c r="CJ431" s="351"/>
      <c r="CK431" s="351"/>
      <c r="CL431" s="351"/>
      <c r="CM431" s="351"/>
      <c r="CN431" s="351"/>
      <c r="CO431" s="351"/>
      <c r="CP431" s="351"/>
      <c r="CQ431" s="351"/>
      <c r="CR431" s="351"/>
      <c r="CS431" s="351"/>
      <c r="CT431" s="351"/>
      <c r="CU431" s="351"/>
      <c r="CV431" s="351"/>
      <c r="CW431" s="351"/>
      <c r="CX431" s="351"/>
      <c r="CY431" s="351"/>
      <c r="CZ431" s="351"/>
      <c r="DA431" s="351"/>
      <c r="DB431" s="351"/>
      <c r="DC431" s="351"/>
      <c r="DD431" s="351"/>
      <c r="DE431" s="351"/>
      <c r="DF431" s="351"/>
      <c r="DG431" s="351"/>
      <c r="DH431" s="351"/>
      <c r="DI431" s="351"/>
      <c r="DJ431" s="351"/>
      <c r="DK431" s="351"/>
      <c r="DL431" s="351"/>
      <c r="DM431" s="351"/>
      <c r="DN431" s="351"/>
      <c r="DO431" s="351"/>
      <c r="DP431" s="351"/>
      <c r="DQ431" s="351"/>
      <c r="DR431" s="351"/>
      <c r="DS431" s="351"/>
      <c r="DT431" s="351"/>
      <c r="DU431" s="351"/>
      <c r="DV431" s="351"/>
      <c r="DW431" s="351"/>
      <c r="DX431" s="351"/>
      <c r="DY431" s="351"/>
      <c r="DZ431" s="351"/>
      <c r="EA431" s="351"/>
      <c r="EB431" s="351"/>
      <c r="EC431" s="351"/>
      <c r="ED431" s="351"/>
      <c r="EE431" s="351"/>
      <c r="EF431" s="351"/>
      <c r="EG431" s="351"/>
      <c r="EH431" s="351"/>
      <c r="EI431" s="351"/>
      <c r="EJ431" s="351"/>
      <c r="EK431" s="351"/>
      <c r="EL431" s="351"/>
      <c r="EM431" s="351"/>
      <c r="EN431" s="351"/>
      <c r="EO431" s="351"/>
      <c r="EP431" s="351"/>
      <c r="EQ431" s="351"/>
      <c r="ER431" s="351"/>
      <c r="ES431" s="351"/>
      <c r="ET431" s="351"/>
      <c r="EU431" s="351"/>
      <c r="EV431" s="351"/>
      <c r="EW431" s="351"/>
      <c r="EX431" s="351"/>
      <c r="EY431" s="351"/>
      <c r="EZ431" s="351"/>
      <c r="FA431" s="351"/>
      <c r="FB431" s="351"/>
      <c r="FC431" s="351"/>
      <c r="FD431" s="351"/>
      <c r="FE431" s="351"/>
      <c r="FF431" s="351"/>
      <c r="FG431" s="351"/>
      <c r="FH431" s="351"/>
      <c r="FI431" s="351"/>
      <c r="FJ431" s="351"/>
      <c r="FK431" s="351"/>
      <c r="FL431" s="351"/>
      <c r="FM431" s="351"/>
      <c r="FN431" s="351"/>
      <c r="FO431" s="351"/>
      <c r="FP431" s="351"/>
      <c r="FQ431" s="351"/>
      <c r="FR431" s="351"/>
      <c r="FS431" s="351"/>
      <c r="FT431" s="351"/>
      <c r="FU431" s="351"/>
      <c r="FV431" s="351"/>
      <c r="FW431" s="351"/>
      <c r="FX431" s="351"/>
      <c r="FY431" s="351"/>
      <c r="FZ431" s="351"/>
      <c r="GA431" s="351"/>
      <c r="GB431" s="351"/>
      <c r="GC431" s="351"/>
      <c r="GD431" s="351"/>
      <c r="GE431" s="351"/>
      <c r="GF431" s="351"/>
      <c r="GG431" s="351"/>
      <c r="GH431" s="351"/>
      <c r="GI431" s="351"/>
      <c r="GJ431" s="351"/>
      <c r="GK431" s="351"/>
      <c r="GL431" s="351"/>
      <c r="GM431" s="351"/>
      <c r="GN431" s="351"/>
      <c r="GO431" s="351"/>
      <c r="GP431" s="351"/>
      <c r="GQ431" s="351"/>
      <c r="GR431" s="351"/>
      <c r="GS431" s="351"/>
      <c r="GT431" s="351"/>
      <c r="GU431" s="351"/>
      <c r="GV431" s="351"/>
      <c r="GW431" s="351"/>
      <c r="GX431" s="351"/>
      <c r="GY431" s="351"/>
      <c r="GZ431" s="351"/>
      <c r="HA431" s="351"/>
      <c r="HB431" s="351"/>
    </row>
    <row r="432" spans="1:211" s="31" customFormat="1" x14ac:dyDescent="0.3">
      <c r="A432" s="301" t="s">
        <v>315</v>
      </c>
      <c r="B432" s="33" t="s">
        <v>859</v>
      </c>
      <c r="C432" s="295"/>
      <c r="D432" s="370">
        <v>4324.3</v>
      </c>
      <c r="E432" s="326">
        <f t="shared" si="113"/>
        <v>19459.350000000002</v>
      </c>
      <c r="F432" s="608">
        <f t="shared" si="114"/>
        <v>23784</v>
      </c>
      <c r="G432" s="351"/>
      <c r="H432" s="351"/>
      <c r="I432" s="351"/>
      <c r="J432" s="351"/>
      <c r="K432" s="351"/>
      <c r="L432" s="351"/>
      <c r="M432" s="351"/>
      <c r="N432" s="351"/>
      <c r="O432" s="351"/>
      <c r="P432" s="351"/>
      <c r="Q432" s="351"/>
      <c r="R432" s="351"/>
      <c r="S432" s="351"/>
      <c r="T432" s="351"/>
      <c r="U432" s="351"/>
      <c r="V432" s="351"/>
      <c r="W432" s="351"/>
      <c r="X432" s="351"/>
      <c r="Y432" s="351"/>
      <c r="Z432" s="351"/>
      <c r="AA432" s="351"/>
      <c r="AB432" s="351"/>
      <c r="AC432" s="351"/>
      <c r="AD432" s="351"/>
      <c r="AE432" s="351"/>
      <c r="AF432" s="351"/>
      <c r="AG432" s="351"/>
      <c r="AH432" s="351"/>
      <c r="AI432" s="351"/>
      <c r="AJ432" s="351"/>
      <c r="AK432" s="351"/>
      <c r="AL432" s="351"/>
      <c r="AM432" s="351"/>
      <c r="AN432" s="351"/>
      <c r="AO432" s="351"/>
      <c r="AP432" s="351"/>
      <c r="AQ432" s="351"/>
      <c r="AR432" s="351"/>
      <c r="AS432" s="351"/>
      <c r="AT432" s="351"/>
      <c r="AU432" s="351"/>
      <c r="AV432" s="351"/>
      <c r="AW432" s="351"/>
      <c r="AX432" s="351"/>
      <c r="AY432" s="351"/>
      <c r="AZ432" s="351"/>
      <c r="BA432" s="351"/>
      <c r="BB432" s="351"/>
      <c r="BC432" s="351"/>
      <c r="BD432" s="351"/>
      <c r="BE432" s="351"/>
      <c r="BF432" s="351"/>
      <c r="BG432" s="351"/>
      <c r="BH432" s="351"/>
      <c r="BI432" s="351"/>
      <c r="BJ432" s="351"/>
      <c r="BK432" s="351"/>
      <c r="BL432" s="351"/>
      <c r="BM432" s="351"/>
      <c r="BN432" s="351"/>
      <c r="BO432" s="351"/>
      <c r="BP432" s="351"/>
      <c r="BQ432" s="351"/>
      <c r="BR432" s="351"/>
      <c r="BS432" s="351"/>
      <c r="BT432" s="351"/>
      <c r="BU432" s="351"/>
      <c r="BV432" s="351"/>
      <c r="BW432" s="351"/>
      <c r="BX432" s="351"/>
      <c r="BY432" s="351"/>
      <c r="BZ432" s="351"/>
      <c r="CA432" s="351"/>
      <c r="CB432" s="351"/>
      <c r="CC432" s="351"/>
      <c r="CD432" s="351"/>
      <c r="CE432" s="351"/>
      <c r="CF432" s="351"/>
      <c r="CG432" s="351"/>
      <c r="CH432" s="351"/>
      <c r="CI432" s="351"/>
      <c r="CJ432" s="351"/>
      <c r="CK432" s="351"/>
      <c r="CL432" s="351"/>
      <c r="CM432" s="351"/>
      <c r="CN432" s="351"/>
      <c r="CO432" s="351"/>
      <c r="CP432" s="351"/>
      <c r="CQ432" s="351"/>
      <c r="CR432" s="351"/>
      <c r="CS432" s="351"/>
      <c r="CT432" s="351"/>
      <c r="CU432" s="351"/>
      <c r="CV432" s="351"/>
      <c r="CW432" s="351"/>
      <c r="CX432" s="351"/>
      <c r="CY432" s="351"/>
      <c r="CZ432" s="351"/>
      <c r="DA432" s="351"/>
      <c r="DB432" s="351"/>
      <c r="DC432" s="351"/>
      <c r="DD432" s="351"/>
      <c r="DE432" s="351"/>
      <c r="DF432" s="351"/>
      <c r="DG432" s="351"/>
      <c r="DH432" s="351"/>
      <c r="DI432" s="351"/>
      <c r="DJ432" s="351"/>
      <c r="DK432" s="351"/>
      <c r="DL432" s="351"/>
      <c r="DM432" s="351"/>
      <c r="DN432" s="351"/>
      <c r="DO432" s="351"/>
      <c r="DP432" s="351"/>
      <c r="DQ432" s="351"/>
      <c r="DR432" s="351"/>
      <c r="DS432" s="351"/>
      <c r="DT432" s="351"/>
      <c r="DU432" s="351"/>
      <c r="DV432" s="351"/>
      <c r="DW432" s="351"/>
      <c r="DX432" s="351"/>
      <c r="DY432" s="351"/>
      <c r="DZ432" s="351"/>
      <c r="EA432" s="351"/>
      <c r="EB432" s="351"/>
      <c r="EC432" s="351"/>
      <c r="ED432" s="351"/>
      <c r="EE432" s="351"/>
      <c r="EF432" s="351"/>
      <c r="EG432" s="351"/>
      <c r="EH432" s="351"/>
      <c r="EI432" s="351"/>
      <c r="EJ432" s="351"/>
      <c r="EK432" s="351"/>
      <c r="EL432" s="351"/>
      <c r="EM432" s="351"/>
      <c r="EN432" s="351"/>
      <c r="EO432" s="351"/>
      <c r="EP432" s="351"/>
      <c r="EQ432" s="351"/>
      <c r="ER432" s="351"/>
      <c r="ES432" s="351"/>
      <c r="ET432" s="351"/>
      <c r="EU432" s="351"/>
      <c r="EV432" s="351"/>
      <c r="EW432" s="351"/>
      <c r="EX432" s="351"/>
      <c r="EY432" s="351"/>
      <c r="EZ432" s="351"/>
      <c r="FA432" s="351"/>
      <c r="FB432" s="351"/>
      <c r="FC432" s="351"/>
      <c r="FD432" s="351"/>
      <c r="FE432" s="351"/>
      <c r="FF432" s="351"/>
      <c r="FG432" s="351"/>
      <c r="FH432" s="351"/>
      <c r="FI432" s="351"/>
      <c r="FJ432" s="351"/>
      <c r="FK432" s="351"/>
      <c r="FL432" s="351"/>
      <c r="FM432" s="351"/>
      <c r="FN432" s="351"/>
      <c r="FO432" s="351"/>
      <c r="FP432" s="351"/>
      <c r="FQ432" s="351"/>
      <c r="FR432" s="351"/>
      <c r="FS432" s="351"/>
      <c r="FT432" s="351"/>
      <c r="FU432" s="351"/>
      <c r="FV432" s="351"/>
      <c r="FW432" s="351"/>
      <c r="FX432" s="351"/>
      <c r="FY432" s="351"/>
      <c r="FZ432" s="351"/>
      <c r="GA432" s="351"/>
      <c r="GB432" s="351"/>
      <c r="GC432" s="351"/>
      <c r="GD432" s="351"/>
      <c r="GE432" s="351"/>
      <c r="GF432" s="351"/>
      <c r="GG432" s="351"/>
      <c r="GH432" s="351"/>
      <c r="GI432" s="351"/>
      <c r="GJ432" s="351"/>
      <c r="GK432" s="351"/>
      <c r="GL432" s="351"/>
      <c r="GM432" s="351"/>
      <c r="GN432" s="351"/>
      <c r="GO432" s="351"/>
      <c r="GP432" s="351"/>
      <c r="GQ432" s="351"/>
      <c r="GR432" s="351"/>
      <c r="GS432" s="351"/>
      <c r="GT432" s="351"/>
      <c r="GU432" s="351"/>
      <c r="GV432" s="351"/>
      <c r="GW432" s="351"/>
      <c r="GX432" s="351"/>
      <c r="GY432" s="351"/>
      <c r="GZ432" s="351"/>
      <c r="HA432" s="351"/>
      <c r="HB432" s="351"/>
    </row>
    <row r="433" spans="1:211" s="31" customFormat="1" x14ac:dyDescent="0.3">
      <c r="A433" s="301" t="s">
        <v>1256</v>
      </c>
      <c r="B433" s="33" t="s">
        <v>859</v>
      </c>
      <c r="C433" s="295"/>
      <c r="D433" s="370">
        <v>864.86</v>
      </c>
      <c r="E433" s="326">
        <f t="shared" si="113"/>
        <v>3891.87</v>
      </c>
      <c r="F433" s="608">
        <f t="shared" si="114"/>
        <v>4757</v>
      </c>
      <c r="G433" s="351"/>
      <c r="H433" s="351"/>
      <c r="I433" s="351"/>
      <c r="J433" s="351"/>
      <c r="K433" s="351"/>
      <c r="L433" s="351"/>
      <c r="M433" s="351"/>
      <c r="N433" s="351"/>
      <c r="O433" s="351"/>
      <c r="P433" s="351"/>
      <c r="Q433" s="351"/>
      <c r="R433" s="351"/>
      <c r="S433" s="351"/>
      <c r="T433" s="351"/>
      <c r="U433" s="351"/>
      <c r="V433" s="351"/>
      <c r="W433" s="351"/>
      <c r="X433" s="351"/>
      <c r="Y433" s="351"/>
      <c r="Z433" s="351"/>
      <c r="AA433" s="351"/>
      <c r="AB433" s="351"/>
      <c r="AC433" s="351"/>
      <c r="AD433" s="351"/>
      <c r="AE433" s="351"/>
      <c r="AF433" s="351"/>
      <c r="AG433" s="351"/>
      <c r="AH433" s="351"/>
      <c r="AI433" s="351"/>
      <c r="AJ433" s="351"/>
      <c r="AK433" s="351"/>
      <c r="AL433" s="351"/>
      <c r="AM433" s="351"/>
      <c r="AN433" s="351"/>
      <c r="AO433" s="351"/>
      <c r="AP433" s="351"/>
      <c r="AQ433" s="351"/>
      <c r="AR433" s="351"/>
      <c r="AS433" s="351"/>
      <c r="AT433" s="351"/>
      <c r="AU433" s="351"/>
      <c r="AV433" s="351"/>
      <c r="AW433" s="351"/>
      <c r="AX433" s="351"/>
      <c r="AY433" s="351"/>
      <c r="AZ433" s="351"/>
      <c r="BA433" s="351"/>
      <c r="BB433" s="351"/>
      <c r="BC433" s="351"/>
      <c r="BD433" s="351"/>
      <c r="BE433" s="351"/>
      <c r="BF433" s="351"/>
      <c r="BG433" s="351"/>
      <c r="BH433" s="351"/>
      <c r="BI433" s="351"/>
      <c r="BJ433" s="351"/>
      <c r="BK433" s="351"/>
      <c r="BL433" s="351"/>
      <c r="BM433" s="351"/>
      <c r="BN433" s="351"/>
      <c r="BO433" s="351"/>
      <c r="BP433" s="351"/>
      <c r="BQ433" s="351"/>
      <c r="BR433" s="351"/>
      <c r="BS433" s="351"/>
      <c r="BT433" s="351"/>
      <c r="BU433" s="351"/>
      <c r="BV433" s="351"/>
      <c r="BW433" s="351"/>
      <c r="BX433" s="351"/>
      <c r="BY433" s="351"/>
      <c r="BZ433" s="351"/>
      <c r="CA433" s="351"/>
      <c r="CB433" s="351"/>
      <c r="CC433" s="351"/>
      <c r="CD433" s="351"/>
      <c r="CE433" s="351"/>
      <c r="CF433" s="351"/>
      <c r="CG433" s="351"/>
      <c r="CH433" s="351"/>
      <c r="CI433" s="351"/>
      <c r="CJ433" s="351"/>
      <c r="CK433" s="351"/>
      <c r="CL433" s="351"/>
      <c r="CM433" s="351"/>
      <c r="CN433" s="351"/>
      <c r="CO433" s="351"/>
      <c r="CP433" s="351"/>
      <c r="CQ433" s="351"/>
      <c r="CR433" s="351"/>
      <c r="CS433" s="351"/>
      <c r="CT433" s="351"/>
      <c r="CU433" s="351"/>
      <c r="CV433" s="351"/>
      <c r="CW433" s="351"/>
      <c r="CX433" s="351"/>
      <c r="CY433" s="351"/>
      <c r="CZ433" s="351"/>
      <c r="DA433" s="351"/>
      <c r="DB433" s="351"/>
      <c r="DC433" s="351"/>
      <c r="DD433" s="351"/>
      <c r="DE433" s="351"/>
      <c r="DF433" s="351"/>
      <c r="DG433" s="351"/>
      <c r="DH433" s="351"/>
      <c r="DI433" s="351"/>
      <c r="DJ433" s="351"/>
      <c r="DK433" s="351"/>
      <c r="DL433" s="351"/>
      <c r="DM433" s="351"/>
      <c r="DN433" s="351"/>
      <c r="DO433" s="351"/>
      <c r="DP433" s="351"/>
      <c r="DQ433" s="351"/>
      <c r="DR433" s="351"/>
      <c r="DS433" s="351"/>
      <c r="DT433" s="351"/>
      <c r="DU433" s="351"/>
      <c r="DV433" s="351"/>
      <c r="DW433" s="351"/>
      <c r="DX433" s="351"/>
      <c r="DY433" s="351"/>
      <c r="DZ433" s="351"/>
      <c r="EA433" s="351"/>
      <c r="EB433" s="351"/>
      <c r="EC433" s="351"/>
      <c r="ED433" s="351"/>
      <c r="EE433" s="351"/>
      <c r="EF433" s="351"/>
      <c r="EG433" s="351"/>
      <c r="EH433" s="351"/>
      <c r="EI433" s="351"/>
      <c r="EJ433" s="351"/>
      <c r="EK433" s="351"/>
      <c r="EL433" s="351"/>
      <c r="EM433" s="351"/>
      <c r="EN433" s="351"/>
      <c r="EO433" s="351"/>
      <c r="EP433" s="351"/>
      <c r="EQ433" s="351"/>
      <c r="ER433" s="351"/>
      <c r="ES433" s="351"/>
      <c r="ET433" s="351"/>
      <c r="EU433" s="351"/>
      <c r="EV433" s="351"/>
      <c r="EW433" s="351"/>
      <c r="EX433" s="351"/>
      <c r="EY433" s="351"/>
      <c r="EZ433" s="351"/>
      <c r="FA433" s="351"/>
      <c r="FB433" s="351"/>
      <c r="FC433" s="351"/>
      <c r="FD433" s="351"/>
      <c r="FE433" s="351"/>
      <c r="FF433" s="351"/>
      <c r="FG433" s="351"/>
      <c r="FH433" s="351"/>
      <c r="FI433" s="351"/>
      <c r="FJ433" s="351"/>
      <c r="FK433" s="351"/>
      <c r="FL433" s="351"/>
      <c r="FM433" s="351"/>
      <c r="FN433" s="351"/>
      <c r="FO433" s="351"/>
      <c r="FP433" s="351"/>
      <c r="FQ433" s="351"/>
      <c r="FR433" s="351"/>
      <c r="FS433" s="351"/>
      <c r="FT433" s="351"/>
      <c r="FU433" s="351"/>
      <c r="FV433" s="351"/>
      <c r="FW433" s="351"/>
      <c r="FX433" s="351"/>
      <c r="FY433" s="351"/>
      <c r="FZ433" s="351"/>
      <c r="GA433" s="351"/>
      <c r="GB433" s="351"/>
      <c r="GC433" s="351"/>
      <c r="GD433" s="351"/>
      <c r="GE433" s="351"/>
      <c r="GF433" s="351"/>
      <c r="GG433" s="351"/>
      <c r="GH433" s="351"/>
      <c r="GI433" s="351"/>
      <c r="GJ433" s="351"/>
      <c r="GK433" s="351"/>
      <c r="GL433" s="351"/>
      <c r="GM433" s="351"/>
      <c r="GN433" s="351"/>
      <c r="GO433" s="351"/>
      <c r="GP433" s="351"/>
      <c r="GQ433" s="351"/>
      <c r="GR433" s="351"/>
      <c r="GS433" s="351"/>
      <c r="GT433" s="351"/>
      <c r="GU433" s="351"/>
      <c r="GV433" s="351"/>
      <c r="GW433" s="351"/>
      <c r="GX433" s="351"/>
      <c r="GY433" s="351"/>
      <c r="GZ433" s="351"/>
      <c r="HA433" s="351"/>
      <c r="HB433" s="351"/>
      <c r="HC433" s="351"/>
    </row>
    <row r="434" spans="1:211" s="31" customFormat="1" x14ac:dyDescent="0.3">
      <c r="A434" s="301" t="s">
        <v>1254</v>
      </c>
      <c r="B434" s="33" t="s">
        <v>859</v>
      </c>
      <c r="C434" s="295"/>
      <c r="D434" s="370">
        <v>216.215</v>
      </c>
      <c r="E434" s="326">
        <f t="shared" si="113"/>
        <v>972.96749999999997</v>
      </c>
      <c r="F434" s="608">
        <f t="shared" si="114"/>
        <v>1189</v>
      </c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</row>
    <row r="435" spans="1:211" x14ac:dyDescent="0.3">
      <c r="A435" s="301" t="s">
        <v>1255</v>
      </c>
      <c r="B435" s="33" t="s">
        <v>859</v>
      </c>
      <c r="C435" s="295"/>
      <c r="D435" s="370">
        <v>216.215</v>
      </c>
      <c r="E435" s="326">
        <f t="shared" si="113"/>
        <v>972.96749999999997</v>
      </c>
      <c r="F435" s="608">
        <f t="shared" si="114"/>
        <v>1189</v>
      </c>
    </row>
    <row r="436" spans="1:211" x14ac:dyDescent="0.3">
      <c r="A436" s="301" t="s">
        <v>1257</v>
      </c>
      <c r="B436" s="33" t="s">
        <v>859</v>
      </c>
      <c r="C436" s="295"/>
      <c r="D436" s="370">
        <v>432.43</v>
      </c>
      <c r="E436" s="326">
        <f t="shared" si="113"/>
        <v>1945.9349999999999</v>
      </c>
      <c r="F436" s="608">
        <f t="shared" si="114"/>
        <v>2378</v>
      </c>
    </row>
    <row r="437" spans="1:211" x14ac:dyDescent="0.3">
      <c r="A437" s="303"/>
      <c r="B437" s="295"/>
      <c r="C437" s="295"/>
      <c r="D437" s="332"/>
      <c r="E437" s="326"/>
      <c r="F437" s="608"/>
    </row>
    <row r="438" spans="1:211" x14ac:dyDescent="0.3">
      <c r="A438" s="303"/>
      <c r="B438" s="295"/>
      <c r="C438" s="295"/>
      <c r="D438" s="332"/>
      <c r="E438" s="326"/>
      <c r="F438" s="608"/>
    </row>
    <row r="439" spans="1:211" x14ac:dyDescent="0.3">
      <c r="A439" s="301"/>
      <c r="B439" s="33"/>
      <c r="C439" s="295"/>
      <c r="D439" s="361"/>
      <c r="E439" s="326"/>
      <c r="F439" s="608"/>
    </row>
    <row r="440" spans="1:211" x14ac:dyDescent="0.3">
      <c r="A440" s="303" t="s">
        <v>1378</v>
      </c>
      <c r="B440" s="647"/>
      <c r="C440" s="295"/>
      <c r="D440" s="361"/>
      <c r="E440" s="326"/>
      <c r="F440" s="608"/>
    </row>
    <row r="441" spans="1:211" x14ac:dyDescent="0.3">
      <c r="A441" s="628" t="s">
        <v>315</v>
      </c>
      <c r="B441" s="33" t="s">
        <v>859</v>
      </c>
      <c r="C441" s="360"/>
      <c r="D441" s="361">
        <v>1350</v>
      </c>
      <c r="E441" s="326">
        <f t="shared" ref="E441:E449" si="115">D441*4.5</f>
        <v>6075</v>
      </c>
      <c r="F441" s="608">
        <f t="shared" ref="F441:F449" si="116">ROUND(D441+E441,0)</f>
        <v>7425</v>
      </c>
    </row>
    <row r="442" spans="1:211" x14ac:dyDescent="0.3">
      <c r="A442" s="628" t="s">
        <v>1371</v>
      </c>
      <c r="B442" s="33" t="s">
        <v>859</v>
      </c>
      <c r="C442" s="360"/>
      <c r="D442" s="361">
        <v>900</v>
      </c>
      <c r="E442" s="326">
        <f t="shared" si="115"/>
        <v>4050</v>
      </c>
      <c r="F442" s="608">
        <f t="shared" si="116"/>
        <v>4950</v>
      </c>
    </row>
    <row r="443" spans="1:211" x14ac:dyDescent="0.3">
      <c r="A443" s="628" t="s">
        <v>1372</v>
      </c>
      <c r="B443" s="33" t="s">
        <v>859</v>
      </c>
      <c r="C443" s="360"/>
      <c r="D443" s="361">
        <v>720</v>
      </c>
      <c r="E443" s="326">
        <f t="shared" si="115"/>
        <v>3240</v>
      </c>
      <c r="F443" s="608">
        <f t="shared" si="116"/>
        <v>3960</v>
      </c>
    </row>
    <row r="444" spans="1:211" x14ac:dyDescent="0.3">
      <c r="A444" s="628" t="s">
        <v>1373</v>
      </c>
      <c r="B444" s="33" t="s">
        <v>859</v>
      </c>
      <c r="C444" s="360"/>
      <c r="D444" s="361">
        <v>180</v>
      </c>
      <c r="E444" s="326">
        <f t="shared" si="115"/>
        <v>810</v>
      </c>
      <c r="F444" s="608">
        <f t="shared" si="116"/>
        <v>990</v>
      </c>
    </row>
    <row r="445" spans="1:211" x14ac:dyDescent="0.3">
      <c r="A445" s="628" t="s">
        <v>1374</v>
      </c>
      <c r="B445" s="33" t="s">
        <v>859</v>
      </c>
      <c r="C445" s="360"/>
      <c r="D445" s="361">
        <v>90</v>
      </c>
      <c r="E445" s="326">
        <f t="shared" si="115"/>
        <v>405</v>
      </c>
      <c r="F445" s="608">
        <f t="shared" si="116"/>
        <v>495</v>
      </c>
    </row>
    <row r="446" spans="1:211" x14ac:dyDescent="0.3">
      <c r="A446" s="628" t="s">
        <v>1375</v>
      </c>
      <c r="B446" s="33" t="s">
        <v>859</v>
      </c>
      <c r="C446" s="360"/>
      <c r="D446" s="361">
        <v>450</v>
      </c>
      <c r="E446" s="326">
        <f t="shared" si="115"/>
        <v>2025</v>
      </c>
      <c r="F446" s="608">
        <f t="shared" si="116"/>
        <v>2475</v>
      </c>
    </row>
    <row r="447" spans="1:211" x14ac:dyDescent="0.3">
      <c r="A447" s="628" t="s">
        <v>1376</v>
      </c>
      <c r="B447" s="33" t="s">
        <v>859</v>
      </c>
      <c r="C447" s="360"/>
      <c r="D447" s="361">
        <v>90</v>
      </c>
      <c r="E447" s="326">
        <f t="shared" si="115"/>
        <v>405</v>
      </c>
      <c r="F447" s="608">
        <f t="shared" si="116"/>
        <v>495</v>
      </c>
    </row>
    <row r="448" spans="1:211" x14ac:dyDescent="0.3">
      <c r="A448" s="628" t="s">
        <v>1377</v>
      </c>
      <c r="B448" s="33" t="s">
        <v>859</v>
      </c>
      <c r="C448" s="360"/>
      <c r="D448" s="361">
        <v>450</v>
      </c>
      <c r="E448" s="326">
        <f t="shared" si="115"/>
        <v>2025</v>
      </c>
      <c r="F448" s="608">
        <f t="shared" si="116"/>
        <v>2475</v>
      </c>
    </row>
    <row r="449" spans="1:6" x14ac:dyDescent="0.3">
      <c r="A449" s="628" t="s">
        <v>1373</v>
      </c>
      <c r="B449" s="33" t="s">
        <v>859</v>
      </c>
      <c r="C449" s="360"/>
      <c r="D449" s="361">
        <v>90</v>
      </c>
      <c r="E449" s="326">
        <f t="shared" si="115"/>
        <v>405</v>
      </c>
      <c r="F449" s="608">
        <f t="shared" si="116"/>
        <v>495</v>
      </c>
    </row>
    <row r="450" spans="1:6" x14ac:dyDescent="0.3">
      <c r="A450" s="301"/>
      <c r="B450" s="33"/>
      <c r="C450" s="33"/>
      <c r="D450" s="332"/>
      <c r="E450" s="326"/>
      <c r="F450" s="608"/>
    </row>
    <row r="451" spans="1:6" x14ac:dyDescent="0.3">
      <c r="A451" s="303" t="s">
        <v>1489</v>
      </c>
      <c r="B451" s="647"/>
      <c r="C451" s="33"/>
      <c r="D451" s="332"/>
      <c r="E451" s="326"/>
      <c r="F451" s="608"/>
    </row>
    <row r="452" spans="1:6" x14ac:dyDescent="0.3">
      <c r="A452" s="301" t="s">
        <v>134</v>
      </c>
      <c r="B452" s="33" t="s">
        <v>859</v>
      </c>
      <c r="C452" s="33"/>
      <c r="D452" s="332">
        <v>1350</v>
      </c>
      <c r="E452" s="326">
        <f t="shared" ref="E452" si="117">D452*4.5</f>
        <v>6075</v>
      </c>
      <c r="F452" s="608">
        <f t="shared" ref="F452" si="118">ROUND(D452+E452,0)</f>
        <v>7425</v>
      </c>
    </row>
    <row r="453" spans="1:6" x14ac:dyDescent="0.3">
      <c r="A453" s="301"/>
      <c r="B453" s="33"/>
      <c r="C453" s="33"/>
      <c r="D453" s="332"/>
      <c r="E453" s="326"/>
      <c r="F453" s="630"/>
    </row>
    <row r="454" spans="1:6" x14ac:dyDescent="0.3">
      <c r="A454" s="301" t="s">
        <v>135</v>
      </c>
      <c r="B454" s="33" t="s">
        <v>859</v>
      </c>
      <c r="C454" s="33"/>
      <c r="D454" s="332">
        <v>1446.0825600000001</v>
      </c>
      <c r="E454" s="326">
        <f t="shared" ref="E454:E455" si="119">D454*4.5</f>
        <v>6507.3715200000006</v>
      </c>
      <c r="F454" s="608">
        <f t="shared" ref="F454:F455" si="120">ROUND(D454+E454,0)</f>
        <v>7953</v>
      </c>
    </row>
    <row r="455" spans="1:6" x14ac:dyDescent="0.3">
      <c r="A455" s="301" t="s">
        <v>136</v>
      </c>
      <c r="B455" s="33" t="s">
        <v>859</v>
      </c>
      <c r="C455" s="33"/>
      <c r="D455" s="332">
        <v>10.8456192</v>
      </c>
      <c r="E455" s="326">
        <f t="shared" si="119"/>
        <v>48.8052864</v>
      </c>
      <c r="F455" s="608">
        <f t="shared" si="120"/>
        <v>60</v>
      </c>
    </row>
    <row r="456" spans="1:6" x14ac:dyDescent="0.3">
      <c r="A456" s="301"/>
      <c r="B456" s="33"/>
      <c r="C456" s="33"/>
      <c r="D456" s="332"/>
      <c r="E456" s="326"/>
      <c r="F456" s="608"/>
    </row>
    <row r="457" spans="1:6" x14ac:dyDescent="0.3">
      <c r="A457" s="301" t="s">
        <v>137</v>
      </c>
      <c r="B457" s="33" t="s">
        <v>859</v>
      </c>
      <c r="C457" s="33"/>
      <c r="D457" s="332">
        <v>1807.6032000000005</v>
      </c>
      <c r="E457" s="326">
        <f t="shared" ref="E457:E458" si="121">D457*4.5</f>
        <v>8134.2144000000026</v>
      </c>
      <c r="F457" s="608">
        <f t="shared" ref="F457:F458" si="122">ROUND(D457+E457,0)</f>
        <v>9942</v>
      </c>
    </row>
    <row r="458" spans="1:6" x14ac:dyDescent="0.3">
      <c r="A458" s="301" t="s">
        <v>138</v>
      </c>
      <c r="B458" s="33" t="s">
        <v>859</v>
      </c>
      <c r="C458" s="33"/>
      <c r="D458" s="332">
        <v>2169.1238400000002</v>
      </c>
      <c r="E458" s="326">
        <f t="shared" si="121"/>
        <v>9761.0572800000009</v>
      </c>
      <c r="F458" s="608">
        <f t="shared" si="122"/>
        <v>11930</v>
      </c>
    </row>
    <row r="459" spans="1:6" x14ac:dyDescent="0.3">
      <c r="A459" s="301"/>
      <c r="B459" s="33"/>
      <c r="C459" s="33"/>
      <c r="D459" s="332"/>
      <c r="E459" s="326"/>
      <c r="F459" s="608"/>
    </row>
    <row r="460" spans="1:6" x14ac:dyDescent="0.3">
      <c r="A460" s="303" t="s">
        <v>1490</v>
      </c>
      <c r="B460" s="33"/>
      <c r="C460" s="33"/>
      <c r="D460" s="332"/>
      <c r="E460" s="326"/>
      <c r="F460" s="608"/>
    </row>
    <row r="461" spans="1:6" x14ac:dyDescent="0.3">
      <c r="A461" s="303" t="s">
        <v>139</v>
      </c>
      <c r="B461" s="33"/>
      <c r="C461" s="33"/>
      <c r="D461" s="332"/>
      <c r="E461" s="326"/>
      <c r="F461" s="608"/>
    </row>
    <row r="462" spans="1:6" x14ac:dyDescent="0.3">
      <c r="A462" s="301" t="s">
        <v>140</v>
      </c>
      <c r="B462" s="33" t="s">
        <v>859</v>
      </c>
      <c r="C462" s="33"/>
      <c r="D462" s="332">
        <v>31392.042239999995</v>
      </c>
      <c r="E462" s="326">
        <f t="shared" ref="E462" si="123">D462*4.5</f>
        <v>141264.19007999997</v>
      </c>
      <c r="F462" s="608">
        <f t="shared" ref="F462" si="124">ROUND(D462+E462,0)</f>
        <v>172656</v>
      </c>
    </row>
    <row r="463" spans="1:6" x14ac:dyDescent="0.3">
      <c r="A463" s="301" t="s">
        <v>141</v>
      </c>
      <c r="B463" s="33" t="s">
        <v>859</v>
      </c>
      <c r="C463" s="33"/>
      <c r="D463" s="332"/>
      <c r="E463" s="326"/>
      <c r="F463" s="608"/>
    </row>
    <row r="464" spans="1:6" x14ac:dyDescent="0.3">
      <c r="A464" s="301"/>
      <c r="B464" s="33"/>
      <c r="C464" s="33"/>
      <c r="D464" s="332"/>
      <c r="E464" s="326"/>
      <c r="F464" s="608"/>
    </row>
    <row r="465" spans="1:6" x14ac:dyDescent="0.3">
      <c r="A465" s="301" t="s">
        <v>142</v>
      </c>
      <c r="B465" s="33" t="s">
        <v>859</v>
      </c>
      <c r="C465" s="33"/>
      <c r="D465" s="332">
        <v>50227.267584000008</v>
      </c>
      <c r="E465" s="326">
        <f t="shared" ref="E465" si="125">D465*4.5</f>
        <v>226022.70412800004</v>
      </c>
      <c r="F465" s="608">
        <f t="shared" ref="F465" si="126">ROUND(D465+E465,0)</f>
        <v>276250</v>
      </c>
    </row>
    <row r="466" spans="1:6" x14ac:dyDescent="0.3">
      <c r="A466" s="301" t="s">
        <v>141</v>
      </c>
      <c r="B466" s="33" t="s">
        <v>859</v>
      </c>
      <c r="C466" s="33"/>
      <c r="D466" s="332"/>
      <c r="E466" s="326"/>
      <c r="F466" s="618"/>
    </row>
    <row r="467" spans="1:6" x14ac:dyDescent="0.3">
      <c r="A467" s="301" t="s">
        <v>143</v>
      </c>
      <c r="B467" s="33" t="s">
        <v>859</v>
      </c>
      <c r="C467" s="33"/>
      <c r="D467" s="332">
        <v>37.670450688000003</v>
      </c>
      <c r="E467" s="326">
        <f t="shared" ref="E467" si="127">D467*4.5</f>
        <v>169.51702809600002</v>
      </c>
      <c r="F467" s="608">
        <f t="shared" ref="F467" si="128">ROUND(D467+E467,0)</f>
        <v>207</v>
      </c>
    </row>
    <row r="468" spans="1:6" x14ac:dyDescent="0.3">
      <c r="A468" s="301" t="s">
        <v>144</v>
      </c>
      <c r="B468" s="33" t="s">
        <v>859</v>
      </c>
      <c r="C468" s="33"/>
      <c r="D468" s="332"/>
      <c r="E468" s="326"/>
      <c r="F468" s="618"/>
    </row>
    <row r="469" spans="1:6" x14ac:dyDescent="0.3">
      <c r="A469" s="293"/>
      <c r="B469" s="33"/>
      <c r="C469" s="33"/>
      <c r="D469" s="332"/>
      <c r="E469" s="326"/>
      <c r="F469" s="608"/>
    </row>
    <row r="470" spans="1:6" x14ac:dyDescent="0.3">
      <c r="A470" s="631" t="s">
        <v>950</v>
      </c>
      <c r="B470" s="33"/>
      <c r="C470" s="33"/>
      <c r="D470" s="332"/>
      <c r="E470" s="326"/>
      <c r="F470" s="608"/>
    </row>
    <row r="471" spans="1:6" x14ac:dyDescent="0.3">
      <c r="A471" s="301" t="s">
        <v>145</v>
      </c>
      <c r="B471" s="33" t="s">
        <v>859</v>
      </c>
      <c r="C471" s="33"/>
      <c r="D471" s="332">
        <v>25113.633792000004</v>
      </c>
      <c r="E471" s="326">
        <f t="shared" ref="E471:E473" si="129">D471*4.5</f>
        <v>113011.35206400002</v>
      </c>
      <c r="F471" s="608">
        <f t="shared" ref="F471:F473" si="130">ROUND(D471+E471,0)</f>
        <v>138125</v>
      </c>
    </row>
    <row r="472" spans="1:6" x14ac:dyDescent="0.3">
      <c r="A472" s="301" t="s">
        <v>146</v>
      </c>
      <c r="B472" s="33" t="s">
        <v>859</v>
      </c>
      <c r="C472" s="33"/>
      <c r="D472" s="332">
        <v>31392.042239999995</v>
      </c>
      <c r="E472" s="326">
        <f t="shared" si="129"/>
        <v>141264.19007999997</v>
      </c>
      <c r="F472" s="608">
        <f t="shared" si="130"/>
        <v>172656</v>
      </c>
    </row>
    <row r="473" spans="1:6" x14ac:dyDescent="0.3">
      <c r="A473" s="301" t="s">
        <v>147</v>
      </c>
      <c r="B473" s="33" t="s">
        <v>859</v>
      </c>
      <c r="C473" s="33"/>
      <c r="D473" s="332">
        <v>37.670450688000003</v>
      </c>
      <c r="E473" s="326">
        <f t="shared" si="129"/>
        <v>169.51702809600002</v>
      </c>
      <c r="F473" s="608">
        <f t="shared" si="130"/>
        <v>207</v>
      </c>
    </row>
    <row r="474" spans="1:6" x14ac:dyDescent="0.3">
      <c r="A474" s="301"/>
      <c r="B474" s="33"/>
      <c r="C474" s="33"/>
      <c r="D474" s="332"/>
      <c r="E474" s="326"/>
      <c r="F474" s="608"/>
    </row>
    <row r="475" spans="1:6" x14ac:dyDescent="0.3">
      <c r="A475" s="631"/>
      <c r="B475" s="33"/>
      <c r="C475" s="33"/>
      <c r="D475" s="332"/>
      <c r="E475" s="326"/>
      <c r="F475" s="608"/>
    </row>
    <row r="476" spans="1:6" x14ac:dyDescent="0.3">
      <c r="A476" s="631" t="s">
        <v>951</v>
      </c>
      <c r="B476" s="33"/>
      <c r="C476" s="33"/>
      <c r="D476" s="332"/>
      <c r="E476" s="326"/>
      <c r="F476" s="608"/>
    </row>
    <row r="477" spans="1:6" x14ac:dyDescent="0.3">
      <c r="A477" s="301"/>
      <c r="B477" s="33"/>
      <c r="C477" s="33"/>
      <c r="D477" s="332"/>
      <c r="E477" s="326"/>
      <c r="F477" s="608"/>
    </row>
    <row r="478" spans="1:6" x14ac:dyDescent="0.3">
      <c r="A478" s="301" t="s">
        <v>148</v>
      </c>
      <c r="B478" s="33" t="s">
        <v>859</v>
      </c>
      <c r="C478" s="33"/>
      <c r="D478" s="332">
        <v>5336.6471807999997</v>
      </c>
      <c r="E478" s="326">
        <f t="shared" ref="E478:E480" si="131">D478*4.5</f>
        <v>24014.912313599998</v>
      </c>
      <c r="F478" s="608">
        <f t="shared" ref="F478:F480" si="132">ROUND(D478+E478,0)</f>
        <v>29352</v>
      </c>
    </row>
    <row r="479" spans="1:6" x14ac:dyDescent="0.3">
      <c r="A479" s="301" t="s">
        <v>149</v>
      </c>
      <c r="B479" s="33" t="s">
        <v>859</v>
      </c>
      <c r="C479" s="33"/>
      <c r="D479" s="332">
        <v>10673.294361599999</v>
      </c>
      <c r="E479" s="326">
        <f t="shared" si="131"/>
        <v>48029.824627199996</v>
      </c>
      <c r="F479" s="608">
        <f t="shared" si="132"/>
        <v>58703</v>
      </c>
    </row>
    <row r="480" spans="1:6" x14ac:dyDescent="0.3">
      <c r="A480" s="301" t="s">
        <v>147</v>
      </c>
      <c r="B480" s="33" t="s">
        <v>859</v>
      </c>
      <c r="C480" s="33"/>
      <c r="D480" s="332">
        <v>37.670450688000003</v>
      </c>
      <c r="E480" s="326">
        <f t="shared" si="131"/>
        <v>169.51702809600002</v>
      </c>
      <c r="F480" s="608">
        <f t="shared" si="132"/>
        <v>207</v>
      </c>
    </row>
    <row r="481" spans="1:6" x14ac:dyDescent="0.3">
      <c r="A481" s="301"/>
      <c r="B481" s="33"/>
      <c r="C481" s="33"/>
      <c r="D481" s="332"/>
      <c r="E481" s="326"/>
      <c r="F481" s="608"/>
    </row>
    <row r="482" spans="1:6" x14ac:dyDescent="0.3">
      <c r="A482" s="631" t="s">
        <v>952</v>
      </c>
      <c r="B482" s="33"/>
      <c r="C482" s="33"/>
      <c r="D482" s="332"/>
      <c r="E482" s="326"/>
      <c r="F482" s="608"/>
    </row>
    <row r="483" spans="1:6" x14ac:dyDescent="0.3">
      <c r="A483" s="301" t="s">
        <v>150</v>
      </c>
      <c r="B483" s="33" t="s">
        <v>859</v>
      </c>
      <c r="C483" s="33"/>
      <c r="D483" s="332">
        <v>12556.816896000002</v>
      </c>
      <c r="E483" s="326">
        <f t="shared" ref="E483:E484" si="133">D483*4.5</f>
        <v>56505.67603200001</v>
      </c>
      <c r="F483" s="608">
        <f t="shared" ref="F483:F484" si="134">ROUND(D483+E483,0)</f>
        <v>69062</v>
      </c>
    </row>
    <row r="484" spans="1:6" x14ac:dyDescent="0.3">
      <c r="A484" s="301" t="s">
        <v>151</v>
      </c>
      <c r="B484" s="33" t="s">
        <v>859</v>
      </c>
      <c r="C484" s="33"/>
      <c r="D484" s="332">
        <v>25113.633792000004</v>
      </c>
      <c r="E484" s="326">
        <f t="shared" si="133"/>
        <v>113011.35206400002</v>
      </c>
      <c r="F484" s="608">
        <f t="shared" si="134"/>
        <v>138125</v>
      </c>
    </row>
    <row r="485" spans="1:6" x14ac:dyDescent="0.3">
      <c r="A485" s="301" t="s">
        <v>152</v>
      </c>
      <c r="B485" s="33" t="s">
        <v>859</v>
      </c>
      <c r="C485" s="33"/>
      <c r="D485" s="332"/>
      <c r="E485" s="326"/>
      <c r="F485" s="608"/>
    </row>
    <row r="486" spans="1:6" x14ac:dyDescent="0.3">
      <c r="A486" s="301"/>
      <c r="B486" s="33"/>
      <c r="C486" s="33"/>
      <c r="D486" s="332"/>
      <c r="E486" s="326"/>
      <c r="F486" s="608"/>
    </row>
    <row r="487" spans="1:6" x14ac:dyDescent="0.3">
      <c r="A487" s="631" t="s">
        <v>953</v>
      </c>
      <c r="B487" s="33"/>
      <c r="C487" s="33"/>
      <c r="D487" s="332"/>
      <c r="E487" s="326"/>
      <c r="F487" s="608"/>
    </row>
    <row r="488" spans="1:6" x14ac:dyDescent="0.3">
      <c r="A488" s="301" t="s">
        <v>153</v>
      </c>
      <c r="B488" s="33" t="s">
        <v>859</v>
      </c>
      <c r="C488" s="33"/>
      <c r="D488" s="332">
        <v>12556.816896000002</v>
      </c>
      <c r="E488" s="326">
        <f t="shared" ref="E488" si="135">D488*4.5</f>
        <v>56505.67603200001</v>
      </c>
      <c r="F488" s="608">
        <f t="shared" ref="F488" si="136">ROUND(D488+E488,0)</f>
        <v>69062</v>
      </c>
    </row>
    <row r="489" spans="1:6" x14ac:dyDescent="0.3">
      <c r="A489" s="301" t="s">
        <v>154</v>
      </c>
      <c r="B489" s="33" t="s">
        <v>859</v>
      </c>
      <c r="C489" s="33"/>
      <c r="D489" s="332"/>
      <c r="E489" s="326"/>
      <c r="F489" s="608"/>
    </row>
    <row r="490" spans="1:6" x14ac:dyDescent="0.3">
      <c r="A490" s="301"/>
      <c r="B490" s="33"/>
      <c r="C490" s="33"/>
      <c r="D490" s="332"/>
      <c r="E490" s="326"/>
      <c r="F490" s="608"/>
    </row>
    <row r="491" spans="1:6" x14ac:dyDescent="0.3">
      <c r="A491" s="631" t="s">
        <v>954</v>
      </c>
      <c r="B491" s="33"/>
      <c r="C491" s="33"/>
      <c r="D491" s="332"/>
      <c r="E491" s="326"/>
      <c r="F491" s="608"/>
    </row>
    <row r="492" spans="1:6" x14ac:dyDescent="0.3">
      <c r="A492" s="301" t="s">
        <v>155</v>
      </c>
      <c r="B492" s="33" t="s">
        <v>859</v>
      </c>
      <c r="C492" s="33"/>
      <c r="D492" s="332">
        <v>31392.042239999995</v>
      </c>
      <c r="E492" s="326">
        <f t="shared" ref="E492:E494" si="137">D492*4.5</f>
        <v>141264.19007999997</v>
      </c>
      <c r="F492" s="608">
        <f t="shared" ref="F492:F494" si="138">ROUND(D492+E492,0)</f>
        <v>172656</v>
      </c>
    </row>
    <row r="493" spans="1:6" x14ac:dyDescent="0.3">
      <c r="A493" s="301" t="s">
        <v>156</v>
      </c>
      <c r="B493" s="33" t="s">
        <v>859</v>
      </c>
      <c r="C493" s="33"/>
      <c r="D493" s="332">
        <v>50227.267584000008</v>
      </c>
      <c r="E493" s="326">
        <f t="shared" si="137"/>
        <v>226022.70412800004</v>
      </c>
      <c r="F493" s="608">
        <f t="shared" si="138"/>
        <v>276250</v>
      </c>
    </row>
    <row r="494" spans="1:6" x14ac:dyDescent="0.3">
      <c r="A494" s="301" t="s">
        <v>147</v>
      </c>
      <c r="B494" s="33" t="s">
        <v>859</v>
      </c>
      <c r="C494" s="33"/>
      <c r="D494" s="332">
        <v>37.670450688000003</v>
      </c>
      <c r="E494" s="326">
        <f t="shared" si="137"/>
        <v>169.51702809600002</v>
      </c>
      <c r="F494" s="608">
        <f t="shared" si="138"/>
        <v>207</v>
      </c>
    </row>
    <row r="495" spans="1:6" x14ac:dyDescent="0.3">
      <c r="A495" s="301"/>
      <c r="B495" s="33"/>
      <c r="C495" s="33"/>
      <c r="D495" s="332"/>
      <c r="E495" s="326"/>
      <c r="F495" s="608"/>
    </row>
    <row r="496" spans="1:6" x14ac:dyDescent="0.3">
      <c r="A496" s="631" t="s">
        <v>955</v>
      </c>
      <c r="B496" s="33"/>
      <c r="C496" s="33"/>
      <c r="D496" s="332"/>
      <c r="E496" s="326"/>
      <c r="F496" s="608"/>
    </row>
    <row r="497" spans="1:6" x14ac:dyDescent="0.3">
      <c r="A497" s="301" t="s">
        <v>157</v>
      </c>
      <c r="B497" s="33" t="s">
        <v>859</v>
      </c>
      <c r="C497" s="33"/>
      <c r="D497" s="332">
        <v>2825.2838015999996</v>
      </c>
      <c r="E497" s="326">
        <f t="shared" ref="E497:E499" si="139">D497*4.5</f>
        <v>12713.777107199998</v>
      </c>
      <c r="F497" s="608">
        <f t="shared" ref="F497:F499" si="140">ROUND(D497+E497,0)</f>
        <v>15539</v>
      </c>
    </row>
    <row r="498" spans="1:6" x14ac:dyDescent="0.3">
      <c r="A498" s="301" t="s">
        <v>158</v>
      </c>
      <c r="B498" s="33" t="s">
        <v>859</v>
      </c>
      <c r="C498" s="33"/>
      <c r="D498" s="332">
        <v>2197.4429568</v>
      </c>
      <c r="E498" s="326">
        <f t="shared" si="139"/>
        <v>9888.4933056000009</v>
      </c>
      <c r="F498" s="608">
        <f t="shared" si="140"/>
        <v>12086</v>
      </c>
    </row>
    <row r="499" spans="1:6" x14ac:dyDescent="0.3">
      <c r="A499" s="301" t="s">
        <v>159</v>
      </c>
      <c r="B499" s="33" t="s">
        <v>859</v>
      </c>
      <c r="C499" s="33"/>
      <c r="D499" s="332">
        <v>1569.6021120000003</v>
      </c>
      <c r="E499" s="326">
        <f t="shared" si="139"/>
        <v>7063.2095040000013</v>
      </c>
      <c r="F499" s="608">
        <f t="shared" si="140"/>
        <v>8633</v>
      </c>
    </row>
    <row r="500" spans="1:6" x14ac:dyDescent="0.3">
      <c r="A500" s="301" t="s">
        <v>160</v>
      </c>
      <c r="B500" s="33" t="s">
        <v>859</v>
      </c>
      <c r="C500" s="33"/>
      <c r="D500" s="332"/>
      <c r="E500" s="326"/>
      <c r="F500" s="608"/>
    </row>
    <row r="501" spans="1:6" x14ac:dyDescent="0.3">
      <c r="A501" s="301" t="s">
        <v>147</v>
      </c>
      <c r="B501" s="33" t="s">
        <v>859</v>
      </c>
      <c r="C501" s="33"/>
      <c r="D501" s="332">
        <v>18.835225344000001</v>
      </c>
      <c r="E501" s="326">
        <f t="shared" ref="E501" si="141">D501*4.5</f>
        <v>84.758514048000009</v>
      </c>
      <c r="F501" s="608">
        <f t="shared" ref="F501" si="142">ROUND(D501+E501,0)</f>
        <v>104</v>
      </c>
    </row>
    <row r="502" spans="1:6" x14ac:dyDescent="0.3">
      <c r="A502" s="301"/>
      <c r="B502" s="33"/>
      <c r="C502" s="33"/>
      <c r="D502" s="332"/>
      <c r="E502" s="326"/>
      <c r="F502" s="608"/>
    </row>
    <row r="503" spans="1:6" x14ac:dyDescent="0.3">
      <c r="A503" s="631" t="s">
        <v>956</v>
      </c>
      <c r="B503" s="33"/>
      <c r="C503" s="33"/>
      <c r="D503" s="332"/>
      <c r="E503" s="326"/>
      <c r="F503" s="608"/>
    </row>
    <row r="504" spans="1:6" x14ac:dyDescent="0.3">
      <c r="A504" s="301" t="s">
        <v>161</v>
      </c>
      <c r="B504" s="33" t="s">
        <v>859</v>
      </c>
      <c r="C504" s="33"/>
      <c r="D504" s="332">
        <v>1883.5225344000005</v>
      </c>
      <c r="E504" s="326">
        <f t="shared" ref="E504:E506" si="143">D504*4.5</f>
        <v>8475.8514048000015</v>
      </c>
      <c r="F504" s="608">
        <f t="shared" ref="F504:F506" si="144">ROUND(D504+E504,0)</f>
        <v>10359</v>
      </c>
    </row>
    <row r="505" spans="1:6" x14ac:dyDescent="0.3">
      <c r="A505" s="301" t="s">
        <v>162</v>
      </c>
      <c r="B505" s="33" t="s">
        <v>859</v>
      </c>
      <c r="C505" s="33"/>
      <c r="D505" s="332">
        <v>1506.81802752</v>
      </c>
      <c r="E505" s="326">
        <f t="shared" si="143"/>
        <v>6780.6811238399996</v>
      </c>
      <c r="F505" s="608">
        <f t="shared" si="144"/>
        <v>8287</v>
      </c>
    </row>
    <row r="506" spans="1:6" x14ac:dyDescent="0.3">
      <c r="A506" s="301" t="s">
        <v>163</v>
      </c>
      <c r="B506" s="33" t="s">
        <v>859</v>
      </c>
      <c r="C506" s="33"/>
      <c r="D506" s="332">
        <v>1130.1135206399999</v>
      </c>
      <c r="E506" s="326">
        <f t="shared" si="143"/>
        <v>5085.5108428799995</v>
      </c>
      <c r="F506" s="608">
        <f t="shared" si="144"/>
        <v>6216</v>
      </c>
    </row>
    <row r="507" spans="1:6" x14ac:dyDescent="0.3">
      <c r="A507" s="301"/>
      <c r="B507" s="33"/>
      <c r="C507" s="33"/>
      <c r="D507" s="332"/>
      <c r="E507" s="326"/>
      <c r="F507" s="608"/>
    </row>
    <row r="508" spans="1:6" x14ac:dyDescent="0.3">
      <c r="A508" s="631" t="s">
        <v>957</v>
      </c>
      <c r="B508" s="33"/>
      <c r="C508" s="33"/>
      <c r="D508" s="332"/>
      <c r="E508" s="326"/>
      <c r="F508" s="608"/>
    </row>
    <row r="509" spans="1:6" x14ac:dyDescent="0.3">
      <c r="A509" s="301" t="s">
        <v>161</v>
      </c>
      <c r="B509" s="33" t="s">
        <v>859</v>
      </c>
      <c r="C509" s="33"/>
      <c r="D509" s="332">
        <v>6278.408448000001</v>
      </c>
      <c r="E509" s="326">
        <f t="shared" ref="E509:E511" si="145">D509*4.5</f>
        <v>28252.838016000005</v>
      </c>
      <c r="F509" s="608">
        <f t="shared" ref="F509:F511" si="146">ROUND(D509+E509,0)</f>
        <v>34531</v>
      </c>
    </row>
    <row r="510" spans="1:6" x14ac:dyDescent="0.3">
      <c r="A510" s="301" t="s">
        <v>162</v>
      </c>
      <c r="B510" s="33" t="s">
        <v>859</v>
      </c>
      <c r="C510" s="33"/>
      <c r="D510" s="332">
        <v>5022.7267584000001</v>
      </c>
      <c r="E510" s="326">
        <f t="shared" si="145"/>
        <v>22602.2704128</v>
      </c>
      <c r="F510" s="608">
        <f t="shared" si="146"/>
        <v>27625</v>
      </c>
    </row>
    <row r="511" spans="1:6" x14ac:dyDescent="0.3">
      <c r="A511" s="301" t="s">
        <v>163</v>
      </c>
      <c r="B511" s="33" t="s">
        <v>859</v>
      </c>
      <c r="C511" s="33"/>
      <c r="D511" s="332">
        <v>2511.3633792000001</v>
      </c>
      <c r="E511" s="326">
        <f t="shared" si="145"/>
        <v>11301.1352064</v>
      </c>
      <c r="F511" s="608">
        <f t="shared" si="146"/>
        <v>13812</v>
      </c>
    </row>
    <row r="512" spans="1:6" x14ac:dyDescent="0.3">
      <c r="A512" s="301"/>
      <c r="B512" s="33"/>
      <c r="C512" s="33"/>
      <c r="D512" s="332"/>
      <c r="E512" s="326"/>
      <c r="F512" s="608"/>
    </row>
    <row r="513" spans="1:6" x14ac:dyDescent="0.3">
      <c r="A513" s="631" t="s">
        <v>958</v>
      </c>
      <c r="B513" s="33"/>
      <c r="C513" s="33"/>
      <c r="D513" s="332"/>
      <c r="E513" s="326"/>
      <c r="F513" s="608"/>
    </row>
    <row r="514" spans="1:6" x14ac:dyDescent="0.3">
      <c r="A514" s="301" t="s">
        <v>164</v>
      </c>
      <c r="B514" s="33" t="s">
        <v>859</v>
      </c>
      <c r="C514" s="33"/>
      <c r="D514" s="332">
        <v>16951.702809599999</v>
      </c>
      <c r="E514" s="326">
        <f t="shared" ref="E514" si="147">D514*4.5</f>
        <v>76282.66264319999</v>
      </c>
      <c r="F514" s="608">
        <f t="shared" ref="F514" si="148">ROUND(D514+E514,0)</f>
        <v>93234</v>
      </c>
    </row>
    <row r="515" spans="1:6" x14ac:dyDescent="0.3">
      <c r="A515" s="301"/>
      <c r="B515" s="33"/>
      <c r="C515" s="33"/>
      <c r="D515" s="332"/>
      <c r="E515" s="326"/>
      <c r="F515" s="608"/>
    </row>
    <row r="516" spans="1:6" x14ac:dyDescent="0.3">
      <c r="A516" s="631" t="s">
        <v>959</v>
      </c>
      <c r="B516" s="33"/>
      <c r="C516" s="33"/>
      <c r="D516" s="332"/>
      <c r="E516" s="326"/>
      <c r="F516" s="608"/>
    </row>
    <row r="517" spans="1:6" x14ac:dyDescent="0.3">
      <c r="A517" s="301" t="s">
        <v>165</v>
      </c>
      <c r="B517" s="33" t="s">
        <v>859</v>
      </c>
      <c r="C517" s="33"/>
      <c r="D517" s="332">
        <v>6278.408448000001</v>
      </c>
      <c r="E517" s="326">
        <f t="shared" ref="E517:E519" si="149">D517*4.5</f>
        <v>28252.838016000005</v>
      </c>
      <c r="F517" s="608">
        <f t="shared" ref="F517:F519" si="150">ROUND(D517+E517,0)</f>
        <v>34531</v>
      </c>
    </row>
    <row r="518" spans="1:6" x14ac:dyDescent="0.3">
      <c r="A518" s="301" t="s">
        <v>166</v>
      </c>
      <c r="B518" s="33" t="s">
        <v>859</v>
      </c>
      <c r="C518" s="33"/>
      <c r="D518" s="332">
        <v>18081.816330239999</v>
      </c>
      <c r="E518" s="326">
        <f t="shared" si="149"/>
        <v>81368.173486079992</v>
      </c>
      <c r="F518" s="608">
        <f t="shared" si="150"/>
        <v>99450</v>
      </c>
    </row>
    <row r="519" spans="1:6" x14ac:dyDescent="0.3">
      <c r="A519" s="301" t="s">
        <v>147</v>
      </c>
      <c r="B519" s="33" t="s">
        <v>859</v>
      </c>
      <c r="C519" s="33"/>
      <c r="D519" s="332">
        <v>18.835225344000001</v>
      </c>
      <c r="E519" s="326">
        <f t="shared" si="149"/>
        <v>84.758514048000009</v>
      </c>
      <c r="F519" s="608">
        <f t="shared" si="150"/>
        <v>104</v>
      </c>
    </row>
    <row r="520" spans="1:6" x14ac:dyDescent="0.3">
      <c r="A520" s="301"/>
      <c r="B520" s="33"/>
      <c r="C520" s="33"/>
      <c r="D520" s="332"/>
      <c r="E520" s="326"/>
      <c r="F520" s="608"/>
    </row>
    <row r="521" spans="1:6" x14ac:dyDescent="0.3">
      <c r="A521" s="631" t="s">
        <v>960</v>
      </c>
      <c r="B521" s="33"/>
      <c r="C521" s="33"/>
      <c r="D521" s="332"/>
      <c r="E521" s="326"/>
      <c r="F521" s="608"/>
    </row>
    <row r="522" spans="1:6" x14ac:dyDescent="0.3">
      <c r="A522" s="301" t="s">
        <v>167</v>
      </c>
      <c r="B522" s="34" t="s">
        <v>45</v>
      </c>
      <c r="C522" s="33"/>
      <c r="D522" s="332">
        <v>2511.3633792000001</v>
      </c>
      <c r="E522" s="326">
        <f t="shared" ref="E522:E523" si="151">D522*4.5</f>
        <v>11301.1352064</v>
      </c>
      <c r="F522" s="608">
        <f t="shared" ref="F522:F523" si="152">ROUND(D522+E522,0)</f>
        <v>13812</v>
      </c>
    </row>
    <row r="523" spans="1:6" x14ac:dyDescent="0.3">
      <c r="A523" s="301" t="s">
        <v>168</v>
      </c>
      <c r="B523" s="34" t="s">
        <v>45</v>
      </c>
      <c r="C523" s="33"/>
      <c r="D523" s="332">
        <v>1255.6816896</v>
      </c>
      <c r="E523" s="326">
        <f t="shared" si="151"/>
        <v>5650.5676032000001</v>
      </c>
      <c r="F523" s="608">
        <f t="shared" si="152"/>
        <v>6906</v>
      </c>
    </row>
    <row r="524" spans="1:6" x14ac:dyDescent="0.3">
      <c r="A524" s="301" t="s">
        <v>169</v>
      </c>
      <c r="B524" s="34" t="s">
        <v>45</v>
      </c>
      <c r="C524" s="33"/>
      <c r="D524" s="332">
        <v>0</v>
      </c>
      <c r="E524" s="326"/>
      <c r="F524" s="608">
        <v>0</v>
      </c>
    </row>
    <row r="525" spans="1:6" x14ac:dyDescent="0.3">
      <c r="A525" s="301" t="s">
        <v>170</v>
      </c>
      <c r="B525" s="34" t="s">
        <v>45</v>
      </c>
      <c r="C525" s="33"/>
      <c r="D525" s="332">
        <v>1255.6816896</v>
      </c>
      <c r="E525" s="326">
        <f t="shared" ref="E525" si="153">D525*4.5</f>
        <v>5650.5676032000001</v>
      </c>
      <c r="F525" s="608">
        <f t="shared" ref="F525" si="154">ROUND(D525+E525,0)</f>
        <v>6906</v>
      </c>
    </row>
    <row r="526" spans="1:6" x14ac:dyDescent="0.3">
      <c r="A526" s="301" t="s">
        <v>171</v>
      </c>
      <c r="B526" s="34" t="s">
        <v>45</v>
      </c>
      <c r="C526" s="33"/>
      <c r="D526" s="332"/>
      <c r="E526" s="326"/>
      <c r="F526" s="608"/>
    </row>
    <row r="527" spans="1:6" x14ac:dyDescent="0.3">
      <c r="A527" s="301" t="s">
        <v>172</v>
      </c>
      <c r="B527" s="34" t="s">
        <v>45</v>
      </c>
      <c r="C527" s="33"/>
      <c r="D527" s="332">
        <v>1255.6816896</v>
      </c>
      <c r="E527" s="326">
        <f t="shared" ref="E527:E539" si="155">D527*4.5</f>
        <v>5650.5676032000001</v>
      </c>
      <c r="F527" s="608">
        <f t="shared" ref="F527:F539" si="156">ROUND(D527+E527,0)</f>
        <v>6906</v>
      </c>
    </row>
    <row r="528" spans="1:6" x14ac:dyDescent="0.3">
      <c r="A528" s="301" t="s">
        <v>173</v>
      </c>
      <c r="B528" s="34" t="s">
        <v>45</v>
      </c>
      <c r="C528" s="33"/>
      <c r="D528" s="332">
        <v>1255.6816896</v>
      </c>
      <c r="E528" s="326">
        <f t="shared" si="155"/>
        <v>5650.5676032000001</v>
      </c>
      <c r="F528" s="608">
        <f t="shared" si="156"/>
        <v>6906</v>
      </c>
    </row>
    <row r="529" spans="1:6" x14ac:dyDescent="0.3">
      <c r="A529" s="301" t="s">
        <v>174</v>
      </c>
      <c r="B529" s="34" t="s">
        <v>45</v>
      </c>
      <c r="C529" s="33"/>
      <c r="D529" s="332">
        <v>1255.6816896</v>
      </c>
      <c r="E529" s="326">
        <f t="shared" si="155"/>
        <v>5650.5676032000001</v>
      </c>
      <c r="F529" s="608">
        <f t="shared" si="156"/>
        <v>6906</v>
      </c>
    </row>
    <row r="530" spans="1:6" x14ac:dyDescent="0.3">
      <c r="A530" s="301" t="s">
        <v>175</v>
      </c>
      <c r="B530" s="34" t="s">
        <v>45</v>
      </c>
      <c r="C530" s="33"/>
      <c r="D530" s="332">
        <v>6278.408448000001</v>
      </c>
      <c r="E530" s="326">
        <f t="shared" si="155"/>
        <v>28252.838016000005</v>
      </c>
      <c r="F530" s="608">
        <f t="shared" si="156"/>
        <v>34531</v>
      </c>
    </row>
    <row r="531" spans="1:6" x14ac:dyDescent="0.3">
      <c r="A531" s="301" t="s">
        <v>176</v>
      </c>
      <c r="B531" s="34" t="s">
        <v>45</v>
      </c>
      <c r="C531" s="33"/>
      <c r="D531" s="332">
        <v>3139.2042240000005</v>
      </c>
      <c r="E531" s="326">
        <f t="shared" si="155"/>
        <v>14126.419008000003</v>
      </c>
      <c r="F531" s="608">
        <f t="shared" si="156"/>
        <v>17266</v>
      </c>
    </row>
    <row r="532" spans="1:6" x14ac:dyDescent="0.3">
      <c r="A532" s="301" t="s">
        <v>177</v>
      </c>
      <c r="B532" s="34" t="s">
        <v>45</v>
      </c>
      <c r="C532" s="33"/>
      <c r="D532" s="332">
        <v>7534.090137600002</v>
      </c>
      <c r="E532" s="326">
        <f t="shared" si="155"/>
        <v>33903.405619200006</v>
      </c>
      <c r="F532" s="608">
        <f t="shared" si="156"/>
        <v>41437</v>
      </c>
    </row>
    <row r="533" spans="1:6" x14ac:dyDescent="0.3">
      <c r="A533" s="301" t="s">
        <v>178</v>
      </c>
      <c r="B533" s="34" t="s">
        <v>45</v>
      </c>
      <c r="C533" s="33"/>
      <c r="D533" s="332">
        <v>3139.2042240000005</v>
      </c>
      <c r="E533" s="326">
        <f t="shared" si="155"/>
        <v>14126.419008000003</v>
      </c>
      <c r="F533" s="608">
        <f t="shared" si="156"/>
        <v>17266</v>
      </c>
    </row>
    <row r="534" spans="1:6" x14ac:dyDescent="0.3">
      <c r="A534" s="301" t="s">
        <v>179</v>
      </c>
      <c r="B534" s="34" t="s">
        <v>45</v>
      </c>
      <c r="C534" s="33"/>
      <c r="D534" s="332">
        <v>2511.3633792000001</v>
      </c>
      <c r="E534" s="326">
        <f t="shared" si="155"/>
        <v>11301.1352064</v>
      </c>
      <c r="F534" s="608">
        <f t="shared" si="156"/>
        <v>13812</v>
      </c>
    </row>
    <row r="535" spans="1:6" x14ac:dyDescent="0.3">
      <c r="A535" s="301" t="s">
        <v>180</v>
      </c>
      <c r="B535" s="34" t="s">
        <v>45</v>
      </c>
      <c r="C535" s="33"/>
      <c r="D535" s="332">
        <v>3767.045068800001</v>
      </c>
      <c r="E535" s="326">
        <f t="shared" si="155"/>
        <v>16951.702809600003</v>
      </c>
      <c r="F535" s="608">
        <f t="shared" si="156"/>
        <v>20719</v>
      </c>
    </row>
    <row r="536" spans="1:6" x14ac:dyDescent="0.3">
      <c r="A536" s="301" t="s">
        <v>181</v>
      </c>
      <c r="B536" s="34" t="s">
        <v>45</v>
      </c>
      <c r="C536" s="33"/>
      <c r="D536" s="332">
        <v>7534.090137600002</v>
      </c>
      <c r="E536" s="326">
        <f t="shared" si="155"/>
        <v>33903.405619200006</v>
      </c>
      <c r="F536" s="608">
        <f t="shared" si="156"/>
        <v>41437</v>
      </c>
    </row>
    <row r="537" spans="1:6" x14ac:dyDescent="0.3">
      <c r="A537" s="301" t="s">
        <v>182</v>
      </c>
      <c r="B537" s="34" t="s">
        <v>45</v>
      </c>
      <c r="C537" s="33"/>
      <c r="D537" s="332">
        <v>9417.6126719999993</v>
      </c>
      <c r="E537" s="326">
        <f t="shared" si="155"/>
        <v>42379.257023999999</v>
      </c>
      <c r="F537" s="608">
        <f t="shared" si="156"/>
        <v>51797</v>
      </c>
    </row>
    <row r="538" spans="1:6" x14ac:dyDescent="0.3">
      <c r="A538" s="301" t="s">
        <v>183</v>
      </c>
      <c r="B538" s="34" t="s">
        <v>45</v>
      </c>
      <c r="C538" s="33"/>
      <c r="D538" s="332">
        <v>18835.225343999999</v>
      </c>
      <c r="E538" s="326">
        <f t="shared" si="155"/>
        <v>84758.514047999997</v>
      </c>
      <c r="F538" s="608">
        <f t="shared" si="156"/>
        <v>103594</v>
      </c>
    </row>
    <row r="539" spans="1:6" x14ac:dyDescent="0.3">
      <c r="A539" s="301" t="s">
        <v>147</v>
      </c>
      <c r="B539" s="34" t="s">
        <v>45</v>
      </c>
      <c r="C539" s="33"/>
      <c r="D539" s="332">
        <v>18.835225344000001</v>
      </c>
      <c r="E539" s="326">
        <f t="shared" si="155"/>
        <v>84.758514048000009</v>
      </c>
      <c r="F539" s="608">
        <f t="shared" si="156"/>
        <v>104</v>
      </c>
    </row>
    <row r="540" spans="1:6" x14ac:dyDescent="0.3">
      <c r="A540" s="301"/>
      <c r="B540" s="34"/>
      <c r="C540" s="33"/>
      <c r="D540" s="332"/>
      <c r="E540" s="326"/>
      <c r="F540" s="608"/>
    </row>
    <row r="541" spans="1:6" x14ac:dyDescent="0.3">
      <c r="A541" s="303" t="s">
        <v>961</v>
      </c>
      <c r="B541" s="34"/>
      <c r="C541" s="33"/>
      <c r="D541" s="332"/>
      <c r="E541" s="326"/>
      <c r="F541" s="608"/>
    </row>
    <row r="542" spans="1:6" x14ac:dyDescent="0.3">
      <c r="A542" s="301" t="s">
        <v>184</v>
      </c>
      <c r="B542" s="34" t="s">
        <v>45</v>
      </c>
      <c r="C542" s="33"/>
      <c r="D542" s="332">
        <v>2511.3633792000001</v>
      </c>
      <c r="E542" s="326">
        <f t="shared" ref="E542:E549" si="157">D542*4.5</f>
        <v>11301.1352064</v>
      </c>
      <c r="F542" s="608">
        <f t="shared" ref="F542:F549" si="158">ROUND(D542+E542,0)</f>
        <v>13812</v>
      </c>
    </row>
    <row r="543" spans="1:6" x14ac:dyDescent="0.3">
      <c r="A543" s="301" t="s">
        <v>185</v>
      </c>
      <c r="B543" s="34" t="s">
        <v>45</v>
      </c>
      <c r="C543" s="33"/>
      <c r="D543" s="332">
        <v>9417.6126719999993</v>
      </c>
      <c r="E543" s="326">
        <f t="shared" si="157"/>
        <v>42379.257023999999</v>
      </c>
      <c r="F543" s="608">
        <f t="shared" si="158"/>
        <v>51797</v>
      </c>
    </row>
    <row r="544" spans="1:6" x14ac:dyDescent="0.3">
      <c r="A544" s="301" t="s">
        <v>186</v>
      </c>
      <c r="B544" s="34" t="s">
        <v>45</v>
      </c>
      <c r="C544" s="33"/>
      <c r="D544" s="332">
        <v>37.670450688000003</v>
      </c>
      <c r="E544" s="326">
        <f t="shared" si="157"/>
        <v>169.51702809600002</v>
      </c>
      <c r="F544" s="608">
        <f t="shared" si="158"/>
        <v>207</v>
      </c>
    </row>
    <row r="545" spans="1:6" x14ac:dyDescent="0.3">
      <c r="A545" s="301" t="s">
        <v>187</v>
      </c>
      <c r="B545" s="34" t="s">
        <v>45</v>
      </c>
      <c r="C545" s="33"/>
      <c r="D545" s="332">
        <v>6278.408448000001</v>
      </c>
      <c r="E545" s="326">
        <f t="shared" si="157"/>
        <v>28252.838016000005</v>
      </c>
      <c r="F545" s="608">
        <f t="shared" si="158"/>
        <v>34531</v>
      </c>
    </row>
    <row r="546" spans="1:6" x14ac:dyDescent="0.3">
      <c r="A546" s="301" t="s">
        <v>188</v>
      </c>
      <c r="B546" s="34" t="s">
        <v>45</v>
      </c>
      <c r="C546" s="33"/>
      <c r="D546" s="332">
        <v>3767.045068800001</v>
      </c>
      <c r="E546" s="326">
        <f t="shared" si="157"/>
        <v>16951.702809600003</v>
      </c>
      <c r="F546" s="608">
        <f t="shared" si="158"/>
        <v>20719</v>
      </c>
    </row>
    <row r="547" spans="1:6" x14ac:dyDescent="0.3">
      <c r="A547" s="301" t="s">
        <v>189</v>
      </c>
      <c r="B547" s="34" t="s">
        <v>45</v>
      </c>
      <c r="C547" s="33"/>
      <c r="D547" s="332">
        <v>9417.6126719999993</v>
      </c>
      <c r="E547" s="326">
        <f t="shared" si="157"/>
        <v>42379.257023999999</v>
      </c>
      <c r="F547" s="608">
        <f t="shared" si="158"/>
        <v>51797</v>
      </c>
    </row>
    <row r="548" spans="1:6" x14ac:dyDescent="0.3">
      <c r="A548" s="301" t="s">
        <v>190</v>
      </c>
      <c r="B548" s="34" t="s">
        <v>45</v>
      </c>
      <c r="C548" s="33"/>
      <c r="D548" s="332">
        <v>3139.2042240000005</v>
      </c>
      <c r="E548" s="326">
        <f t="shared" si="157"/>
        <v>14126.419008000003</v>
      </c>
      <c r="F548" s="608">
        <f t="shared" si="158"/>
        <v>17266</v>
      </c>
    </row>
    <row r="549" spans="1:6" x14ac:dyDescent="0.3">
      <c r="A549" s="301" t="s">
        <v>191</v>
      </c>
      <c r="B549" s="34" t="s">
        <v>45</v>
      </c>
      <c r="C549" s="33"/>
      <c r="D549" s="332">
        <v>1569.6021120000003</v>
      </c>
      <c r="E549" s="326">
        <f t="shared" si="157"/>
        <v>7063.2095040000013</v>
      </c>
      <c r="F549" s="608">
        <f t="shared" si="158"/>
        <v>8633</v>
      </c>
    </row>
    <row r="550" spans="1:6" x14ac:dyDescent="0.3">
      <c r="A550" s="301" t="s">
        <v>192</v>
      </c>
      <c r="B550" s="34" t="s">
        <v>45</v>
      </c>
      <c r="C550" s="33"/>
      <c r="D550" s="332"/>
      <c r="E550" s="326"/>
      <c r="F550" s="608"/>
    </row>
    <row r="551" spans="1:6" x14ac:dyDescent="0.3">
      <c r="A551" s="301"/>
      <c r="B551" s="33"/>
      <c r="C551" s="33"/>
      <c r="D551" s="332"/>
      <c r="E551" s="326"/>
      <c r="F551" s="608"/>
    </row>
    <row r="552" spans="1:6" x14ac:dyDescent="0.3">
      <c r="A552" s="303" t="s">
        <v>1560</v>
      </c>
      <c r="B552" s="33"/>
      <c r="C552" s="33"/>
      <c r="D552" s="332"/>
      <c r="E552" s="326"/>
      <c r="F552" s="608"/>
    </row>
    <row r="553" spans="1:6" x14ac:dyDescent="0.3">
      <c r="A553" s="301" t="s">
        <v>202</v>
      </c>
      <c r="B553" s="33" t="s">
        <v>962</v>
      </c>
      <c r="C553" s="33"/>
      <c r="D553" s="332">
        <v>3013.63605504</v>
      </c>
      <c r="E553" s="326">
        <f>D553*6.85</f>
        <v>20643.406977023998</v>
      </c>
      <c r="F553" s="608">
        <f t="shared" ref="F553:F556" si="159">ROUND(D553+E553,0)</f>
        <v>23657</v>
      </c>
    </row>
    <row r="554" spans="1:6" x14ac:dyDescent="0.3">
      <c r="A554" s="301" t="s">
        <v>203</v>
      </c>
      <c r="B554" s="33" t="s">
        <v>962</v>
      </c>
      <c r="C554" s="33"/>
      <c r="D554" s="332">
        <v>2358.9</v>
      </c>
      <c r="E554" s="326">
        <f t="shared" ref="E554:E556" si="160">D554*6.85</f>
        <v>16158.465</v>
      </c>
      <c r="F554" s="608">
        <f t="shared" si="159"/>
        <v>18517</v>
      </c>
    </row>
    <row r="555" spans="1:6" x14ac:dyDescent="0.3">
      <c r="A555" s="301" t="s">
        <v>204</v>
      </c>
      <c r="B555" s="33" t="s">
        <v>962</v>
      </c>
      <c r="C555" s="33"/>
      <c r="D555" s="332">
        <v>100.45453516800001</v>
      </c>
      <c r="E555" s="326">
        <f t="shared" si="160"/>
        <v>688.11356590080004</v>
      </c>
      <c r="F555" s="608">
        <f t="shared" si="159"/>
        <v>789</v>
      </c>
    </row>
    <row r="556" spans="1:6" x14ac:dyDescent="0.3">
      <c r="A556" s="301" t="s">
        <v>1404</v>
      </c>
      <c r="B556" s="33" t="s">
        <v>962</v>
      </c>
      <c r="C556" s="33"/>
      <c r="D556" s="332">
        <v>5022.7267584000001</v>
      </c>
      <c r="E556" s="326">
        <f t="shared" si="160"/>
        <v>34405.678295040001</v>
      </c>
      <c r="F556" s="608">
        <f t="shared" si="159"/>
        <v>39428</v>
      </c>
    </row>
    <row r="557" spans="1:6" x14ac:dyDescent="0.3">
      <c r="A557" s="301"/>
      <c r="B557" s="33"/>
      <c r="C557" s="33"/>
      <c r="D557" s="332"/>
      <c r="E557" s="326"/>
      <c r="F557" s="608"/>
    </row>
    <row r="558" spans="1:6" x14ac:dyDescent="0.3">
      <c r="A558" s="303" t="s">
        <v>1491</v>
      </c>
      <c r="B558" s="316"/>
      <c r="C558" s="305"/>
      <c r="D558" s="332"/>
      <c r="E558" s="326"/>
      <c r="F558" s="608"/>
    </row>
    <row r="559" spans="1:6" x14ac:dyDescent="0.3">
      <c r="A559" s="301"/>
      <c r="B559" s="34"/>
      <c r="C559" s="305"/>
      <c r="D559" s="332"/>
      <c r="E559" s="326"/>
      <c r="F559" s="608"/>
    </row>
    <row r="560" spans="1:6" x14ac:dyDescent="0.3">
      <c r="A560" s="301" t="s">
        <v>963</v>
      </c>
      <c r="B560" s="34" t="s">
        <v>45</v>
      </c>
      <c r="C560" s="305"/>
      <c r="D560" s="332">
        <v>12216.45</v>
      </c>
      <c r="E560" s="326">
        <f>D560*2.5</f>
        <v>30541.125</v>
      </c>
      <c r="F560" s="608">
        <f t="shared" ref="F560:F561" si="161">ROUND(D560+E560,0)</f>
        <v>42758</v>
      </c>
    </row>
    <row r="561" spans="1:6" x14ac:dyDescent="0.3">
      <c r="A561" s="301" t="s">
        <v>964</v>
      </c>
      <c r="B561" s="34" t="s">
        <v>45</v>
      </c>
      <c r="C561" s="305"/>
      <c r="D561" s="332">
        <v>16288.6</v>
      </c>
      <c r="E561" s="326">
        <f>D561*2.5</f>
        <v>40721.5</v>
      </c>
      <c r="F561" s="608">
        <f t="shared" si="161"/>
        <v>57010</v>
      </c>
    </row>
    <row r="562" spans="1:6" x14ac:dyDescent="0.3">
      <c r="A562" s="301"/>
      <c r="B562" s="306"/>
      <c r="C562" s="305"/>
      <c r="D562" s="332"/>
      <c r="E562" s="326"/>
      <c r="F562" s="608"/>
    </row>
    <row r="563" spans="1:6" x14ac:dyDescent="0.3">
      <c r="A563" s="303" t="s">
        <v>409</v>
      </c>
      <c r="B563" s="33"/>
      <c r="C563" s="305"/>
      <c r="D563" s="332"/>
      <c r="E563" s="326"/>
      <c r="F563" s="608"/>
    </row>
    <row r="564" spans="1:6" x14ac:dyDescent="0.3">
      <c r="A564" s="301" t="s">
        <v>408</v>
      </c>
      <c r="B564" s="34" t="s">
        <v>45</v>
      </c>
      <c r="C564" s="305"/>
      <c r="D564" s="332">
        <v>784.80105600000013</v>
      </c>
      <c r="E564" s="326">
        <f>D564*2.5</f>
        <v>1962.0026400000004</v>
      </c>
      <c r="F564" s="608">
        <f t="shared" ref="F564" si="162">ROUND(D564+E564,0)</f>
        <v>2747</v>
      </c>
    </row>
    <row r="565" spans="1:6" x14ac:dyDescent="0.3">
      <c r="A565" s="301"/>
      <c r="B565" s="34"/>
      <c r="C565" s="305"/>
      <c r="D565" s="332"/>
      <c r="E565" s="326"/>
      <c r="F565" s="608"/>
    </row>
    <row r="566" spans="1:6" x14ac:dyDescent="0.3">
      <c r="A566" s="631" t="s">
        <v>1492</v>
      </c>
      <c r="B566" s="34"/>
      <c r="C566" s="305"/>
      <c r="D566" s="332"/>
      <c r="E566" s="326"/>
      <c r="F566" s="608"/>
    </row>
    <row r="567" spans="1:6" x14ac:dyDescent="0.3">
      <c r="A567" s="301" t="s">
        <v>408</v>
      </c>
      <c r="B567" s="34" t="s">
        <v>45</v>
      </c>
      <c r="C567" s="305"/>
      <c r="D567" s="332">
        <v>1255.6816896</v>
      </c>
      <c r="E567" s="326">
        <f>D567*2.5</f>
        <v>3139.2042240000001</v>
      </c>
      <c r="F567" s="608">
        <f t="shared" ref="F567" si="163">ROUND(D567+E567,0)</f>
        <v>4395</v>
      </c>
    </row>
    <row r="568" spans="1:6" x14ac:dyDescent="0.3">
      <c r="A568" s="301"/>
      <c r="B568" s="33"/>
      <c r="C568" s="305"/>
      <c r="D568" s="332"/>
      <c r="E568" s="326"/>
      <c r="F568" s="608"/>
    </row>
    <row r="569" spans="1:6" x14ac:dyDescent="0.3">
      <c r="A569" s="631" t="s">
        <v>1493</v>
      </c>
      <c r="B569" s="33"/>
      <c r="C569" s="305"/>
      <c r="D569" s="332"/>
      <c r="E569" s="326"/>
      <c r="F569" s="608"/>
    </row>
    <row r="570" spans="1:6" x14ac:dyDescent="0.3">
      <c r="A570" s="301" t="s">
        <v>408</v>
      </c>
      <c r="B570" s="34" t="s">
        <v>45</v>
      </c>
      <c r="C570" s="305"/>
      <c r="D570" s="332">
        <v>1255.6816896</v>
      </c>
      <c r="E570" s="326">
        <f>D570*2.5</f>
        <v>3139.2042240000001</v>
      </c>
      <c r="F570" s="608">
        <f t="shared" ref="F570" si="164">ROUND(D570+E570,0)</f>
        <v>4395</v>
      </c>
    </row>
    <row r="571" spans="1:6" x14ac:dyDescent="0.3">
      <c r="A571" s="301"/>
      <c r="B571" s="33"/>
      <c r="C571" s="305"/>
      <c r="D571" s="332"/>
      <c r="E571" s="326"/>
      <c r="F571" s="608"/>
    </row>
    <row r="572" spans="1:6" x14ac:dyDescent="0.3">
      <c r="A572" s="303" t="s">
        <v>1494</v>
      </c>
      <c r="B572" s="33"/>
      <c r="C572" s="33"/>
      <c r="D572" s="332"/>
      <c r="E572" s="326"/>
      <c r="F572" s="608"/>
    </row>
    <row r="573" spans="1:6" x14ac:dyDescent="0.3">
      <c r="A573" s="301" t="s">
        <v>292</v>
      </c>
      <c r="B573" s="33"/>
      <c r="C573" s="33"/>
      <c r="D573" s="332"/>
      <c r="E573" s="326"/>
      <c r="F573" s="608"/>
    </row>
    <row r="574" spans="1:6" x14ac:dyDescent="0.3">
      <c r="A574" s="303" t="s">
        <v>73</v>
      </c>
      <c r="B574" s="34"/>
      <c r="C574" s="33"/>
      <c r="D574" s="332"/>
      <c r="E574" s="326"/>
      <c r="F574" s="608"/>
    </row>
    <row r="575" spans="1:6" x14ac:dyDescent="0.3">
      <c r="A575" s="301" t="s">
        <v>74</v>
      </c>
      <c r="B575" s="34" t="s">
        <v>45</v>
      </c>
      <c r="C575" s="33"/>
      <c r="D575" s="332">
        <v>11552.27154432</v>
      </c>
      <c r="E575" s="326">
        <f>D575*1.5</f>
        <v>17328.407316479999</v>
      </c>
      <c r="F575" s="608">
        <f t="shared" ref="F575:F576" si="165">ROUND(D575+E575,0)</f>
        <v>28881</v>
      </c>
    </row>
    <row r="576" spans="1:6" x14ac:dyDescent="0.3">
      <c r="A576" s="301" t="s">
        <v>75</v>
      </c>
      <c r="B576" s="34" t="s">
        <v>45</v>
      </c>
      <c r="C576" s="33"/>
      <c r="D576" s="332">
        <v>20090.9070336</v>
      </c>
      <c r="E576" s="326">
        <f>D576*1.5</f>
        <v>30136.360550400001</v>
      </c>
      <c r="F576" s="608">
        <f t="shared" si="165"/>
        <v>50227</v>
      </c>
    </row>
    <row r="577" spans="1:211" x14ac:dyDescent="0.3">
      <c r="A577" s="301" t="s">
        <v>76</v>
      </c>
      <c r="B577" s="34" t="s">
        <v>45</v>
      </c>
      <c r="C577" s="33"/>
      <c r="D577" s="332"/>
      <c r="E577" s="326"/>
      <c r="F577" s="608"/>
    </row>
    <row r="578" spans="1:211" x14ac:dyDescent="0.3">
      <c r="A578" s="301"/>
      <c r="B578" s="34"/>
      <c r="C578" s="33"/>
      <c r="D578" s="332"/>
      <c r="E578" s="326"/>
      <c r="F578" s="608"/>
    </row>
    <row r="579" spans="1:211" x14ac:dyDescent="0.3">
      <c r="A579" s="301"/>
      <c r="B579" s="34"/>
      <c r="C579" s="33"/>
      <c r="D579" s="332"/>
      <c r="E579" s="326"/>
      <c r="F579" s="608"/>
    </row>
    <row r="580" spans="1:211" s="10" customFormat="1" x14ac:dyDescent="0.3">
      <c r="A580" s="303" t="s">
        <v>77</v>
      </c>
      <c r="B580" s="34"/>
      <c r="C580" s="33"/>
      <c r="D580" s="332"/>
      <c r="E580" s="326"/>
      <c r="F580" s="608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</row>
    <row r="581" spans="1:211" x14ac:dyDescent="0.3">
      <c r="A581" s="301" t="s">
        <v>74</v>
      </c>
      <c r="B581" s="34" t="s">
        <v>45</v>
      </c>
      <c r="C581" s="33"/>
      <c r="D581" s="332">
        <v>11552.27154432</v>
      </c>
      <c r="E581" s="326">
        <f t="shared" ref="E581:E583" si="166">D581*1.5</f>
        <v>17328.407316479999</v>
      </c>
      <c r="F581" s="608">
        <f t="shared" ref="F581:F583" si="167">ROUND(D581+E581,0)</f>
        <v>28881</v>
      </c>
    </row>
    <row r="582" spans="1:211" x14ac:dyDescent="0.3">
      <c r="A582" s="301" t="s">
        <v>78</v>
      </c>
      <c r="B582" s="34" t="s">
        <v>45</v>
      </c>
      <c r="C582" s="33"/>
      <c r="D582" s="332">
        <v>17579.5436544</v>
      </c>
      <c r="E582" s="326">
        <f t="shared" si="166"/>
        <v>26369.315481600002</v>
      </c>
      <c r="F582" s="608">
        <f t="shared" si="167"/>
        <v>43949</v>
      </c>
    </row>
    <row r="583" spans="1:211" x14ac:dyDescent="0.3">
      <c r="A583" s="301" t="s">
        <v>79</v>
      </c>
      <c r="B583" s="34" t="s">
        <v>45</v>
      </c>
      <c r="C583" s="33"/>
      <c r="D583" s="332">
        <v>20090.9070336</v>
      </c>
      <c r="E583" s="326">
        <f t="shared" si="166"/>
        <v>30136.360550400001</v>
      </c>
      <c r="F583" s="608">
        <f t="shared" si="167"/>
        <v>50227</v>
      </c>
    </row>
    <row r="584" spans="1:211" x14ac:dyDescent="0.3">
      <c r="A584" s="301" t="s">
        <v>80</v>
      </c>
      <c r="B584" s="34" t="s">
        <v>45</v>
      </c>
      <c r="C584" s="33"/>
      <c r="D584" s="332"/>
      <c r="E584" s="326"/>
      <c r="F584" s="608"/>
    </row>
    <row r="585" spans="1:211" x14ac:dyDescent="0.3">
      <c r="A585" s="301"/>
      <c r="B585" s="34"/>
      <c r="C585" s="33"/>
      <c r="D585" s="332"/>
      <c r="E585" s="326"/>
      <c r="F585" s="608"/>
    </row>
    <row r="586" spans="1:211" x14ac:dyDescent="0.3">
      <c r="A586" s="301" t="s">
        <v>81</v>
      </c>
      <c r="B586" s="34" t="s">
        <v>45</v>
      </c>
      <c r="C586" s="314"/>
      <c r="D586" s="332">
        <v>313.92042240000001</v>
      </c>
      <c r="E586" s="326">
        <f>D586*1.5</f>
        <v>470.88063360000001</v>
      </c>
      <c r="F586" s="608">
        <f t="shared" ref="F586" si="168">ROUND(D586+E586,0)</f>
        <v>785</v>
      </c>
    </row>
    <row r="587" spans="1:211" x14ac:dyDescent="0.3">
      <c r="A587" s="301"/>
      <c r="B587" s="314"/>
      <c r="C587" s="314"/>
      <c r="D587" s="332"/>
      <c r="E587" s="326"/>
      <c r="F587" s="608"/>
    </row>
    <row r="588" spans="1:211" x14ac:dyDescent="0.3">
      <c r="A588" s="303" t="s">
        <v>1495</v>
      </c>
      <c r="B588" s="314"/>
      <c r="C588" s="314"/>
      <c r="D588" s="332"/>
      <c r="E588" s="326"/>
      <c r="F588" s="608"/>
    </row>
    <row r="589" spans="1:211" x14ac:dyDescent="0.3">
      <c r="A589" s="301" t="s">
        <v>82</v>
      </c>
      <c r="B589" s="33" t="s">
        <v>962</v>
      </c>
      <c r="C589" s="314"/>
      <c r="D589" s="332">
        <v>450</v>
      </c>
      <c r="E589" s="326">
        <f>D589*4.5</f>
        <v>2025</v>
      </c>
      <c r="F589" s="608">
        <f t="shared" ref="F589:F596" si="169">ROUND(D589+E589,0)</f>
        <v>2475</v>
      </c>
    </row>
    <row r="590" spans="1:211" x14ac:dyDescent="0.3">
      <c r="A590" s="301" t="s">
        <v>83</v>
      </c>
      <c r="B590" s="33" t="s">
        <v>962</v>
      </c>
      <c r="C590" s="314"/>
      <c r="D590" s="332">
        <v>251.13633792000002</v>
      </c>
      <c r="E590" s="326">
        <f t="shared" ref="E590:E596" si="170">D590*4.5</f>
        <v>1130.1135206400002</v>
      </c>
      <c r="F590" s="608">
        <f t="shared" si="169"/>
        <v>1381</v>
      </c>
    </row>
    <row r="591" spans="1:211" x14ac:dyDescent="0.3">
      <c r="A591" s="301" t="s">
        <v>84</v>
      </c>
      <c r="B591" s="294" t="s">
        <v>962</v>
      </c>
      <c r="C591" s="309"/>
      <c r="D591" s="332">
        <v>450</v>
      </c>
      <c r="E591" s="326">
        <f t="shared" si="170"/>
        <v>2025</v>
      </c>
      <c r="F591" s="608">
        <f t="shared" si="169"/>
        <v>2475</v>
      </c>
    </row>
    <row r="592" spans="1:211" x14ac:dyDescent="0.3">
      <c r="A592" s="301" t="s">
        <v>85</v>
      </c>
      <c r="B592" s="33" t="s">
        <v>962</v>
      </c>
      <c r="C592" s="314"/>
      <c r="D592" s="332">
        <v>502.27267584000003</v>
      </c>
      <c r="E592" s="326">
        <f t="shared" si="170"/>
        <v>2260.2270412800003</v>
      </c>
      <c r="F592" s="608">
        <f t="shared" si="169"/>
        <v>2762</v>
      </c>
    </row>
    <row r="593" spans="1:6" x14ac:dyDescent="0.3">
      <c r="A593" s="301" t="s">
        <v>86</v>
      </c>
      <c r="B593" s="33" t="s">
        <v>962</v>
      </c>
      <c r="C593" s="314"/>
      <c r="D593" s="332">
        <v>1004.5453516800001</v>
      </c>
      <c r="E593" s="326">
        <f t="shared" si="170"/>
        <v>4520.4540825600006</v>
      </c>
      <c r="F593" s="608">
        <f t="shared" si="169"/>
        <v>5525</v>
      </c>
    </row>
    <row r="594" spans="1:6" x14ac:dyDescent="0.3">
      <c r="A594" s="301" t="s">
        <v>87</v>
      </c>
      <c r="B594" s="33" t="s">
        <v>962</v>
      </c>
      <c r="C594" s="314"/>
      <c r="D594" s="332">
        <v>900</v>
      </c>
      <c r="E594" s="326">
        <f t="shared" si="170"/>
        <v>4050</v>
      </c>
      <c r="F594" s="608">
        <f t="shared" si="169"/>
        <v>4950</v>
      </c>
    </row>
    <row r="595" spans="1:6" x14ac:dyDescent="0.3">
      <c r="A595" s="301" t="s">
        <v>88</v>
      </c>
      <c r="B595" s="33" t="s">
        <v>962</v>
      </c>
      <c r="C595" s="314"/>
      <c r="D595" s="332">
        <v>1004.5453516800001</v>
      </c>
      <c r="E595" s="326">
        <f t="shared" si="170"/>
        <v>4520.4540825600006</v>
      </c>
      <c r="F595" s="608">
        <f t="shared" si="169"/>
        <v>5525</v>
      </c>
    </row>
    <row r="596" spans="1:6" x14ac:dyDescent="0.3">
      <c r="A596" s="301" t="s">
        <v>1274</v>
      </c>
      <c r="B596" s="33"/>
      <c r="C596" s="314"/>
      <c r="D596" s="332">
        <v>152.5</v>
      </c>
      <c r="E596" s="326">
        <f t="shared" si="170"/>
        <v>686.25</v>
      </c>
      <c r="F596" s="608">
        <f t="shared" si="169"/>
        <v>839</v>
      </c>
    </row>
    <row r="597" spans="1:6" x14ac:dyDescent="0.3">
      <c r="A597" s="293"/>
      <c r="B597" s="300"/>
      <c r="C597" s="300"/>
      <c r="D597" s="332"/>
      <c r="E597" s="326"/>
      <c r="F597" s="608"/>
    </row>
    <row r="598" spans="1:6" x14ac:dyDescent="0.3">
      <c r="A598" s="621" t="s">
        <v>1336</v>
      </c>
      <c r="B598" s="300"/>
      <c r="C598" s="300"/>
      <c r="D598" s="332"/>
      <c r="E598" s="326"/>
      <c r="F598" s="608"/>
    </row>
    <row r="599" spans="1:6" x14ac:dyDescent="0.3">
      <c r="A599" s="301" t="s">
        <v>965</v>
      </c>
      <c r="B599" s="33" t="s">
        <v>962</v>
      </c>
      <c r="C599" s="314"/>
      <c r="D599" s="332">
        <v>13500</v>
      </c>
      <c r="E599" s="326">
        <f t="shared" ref="E599:E600" si="171">D599*4.5</f>
        <v>60750</v>
      </c>
      <c r="F599" s="608">
        <f t="shared" ref="F599:F600" si="172">ROUND(D599+E599,0)</f>
        <v>74250</v>
      </c>
    </row>
    <row r="600" spans="1:6" x14ac:dyDescent="0.3">
      <c r="A600" s="301" t="s">
        <v>966</v>
      </c>
      <c r="B600" s="33" t="s">
        <v>962</v>
      </c>
      <c r="C600" s="314"/>
      <c r="D600" s="332">
        <v>4500</v>
      </c>
      <c r="E600" s="326">
        <f t="shared" si="171"/>
        <v>20250</v>
      </c>
      <c r="F600" s="608">
        <f t="shared" si="172"/>
        <v>24750</v>
      </c>
    </row>
    <row r="601" spans="1:6" x14ac:dyDescent="0.3">
      <c r="A601" s="301"/>
      <c r="B601" s="314"/>
      <c r="C601" s="314"/>
      <c r="D601" s="332"/>
      <c r="E601" s="326"/>
      <c r="F601" s="608"/>
    </row>
    <row r="602" spans="1:6" x14ac:dyDescent="0.3">
      <c r="A602" s="303" t="s">
        <v>1337</v>
      </c>
      <c r="B602" s="33"/>
      <c r="C602" s="33"/>
      <c r="D602" s="332"/>
      <c r="E602" s="326"/>
      <c r="F602" s="608"/>
    </row>
    <row r="603" spans="1:6" x14ac:dyDescent="0.3">
      <c r="A603" s="301" t="s">
        <v>89</v>
      </c>
      <c r="B603" s="33"/>
      <c r="C603" s="33"/>
      <c r="D603" s="332"/>
      <c r="E603" s="326"/>
      <c r="F603" s="608"/>
    </row>
    <row r="604" spans="1:6" x14ac:dyDescent="0.3">
      <c r="A604" s="301" t="s">
        <v>90</v>
      </c>
      <c r="B604" s="33" t="s">
        <v>962</v>
      </c>
      <c r="C604" s="33"/>
      <c r="D604" s="332">
        <v>5400</v>
      </c>
      <c r="E604" s="326">
        <f t="shared" ref="E604:E605" si="173">D604*4.5</f>
        <v>24300</v>
      </c>
      <c r="F604" s="608">
        <f t="shared" ref="F604:F605" si="174">ROUND(D604+E604,0)</f>
        <v>29700</v>
      </c>
    </row>
    <row r="605" spans="1:6" x14ac:dyDescent="0.3">
      <c r="A605" s="301" t="s">
        <v>91</v>
      </c>
      <c r="B605" s="33" t="s">
        <v>962</v>
      </c>
      <c r="C605" s="33"/>
      <c r="D605" s="332">
        <v>4500</v>
      </c>
      <c r="E605" s="326">
        <f t="shared" si="173"/>
        <v>20250</v>
      </c>
      <c r="F605" s="608">
        <f t="shared" si="174"/>
        <v>24750</v>
      </c>
    </row>
    <row r="606" spans="1:6" x14ac:dyDescent="0.3">
      <c r="A606" s="301" t="s">
        <v>92</v>
      </c>
      <c r="B606" s="33" t="s">
        <v>962</v>
      </c>
      <c r="C606" s="33"/>
      <c r="D606" s="332"/>
      <c r="E606" s="326"/>
      <c r="F606" s="608"/>
    </row>
    <row r="607" spans="1:6" x14ac:dyDescent="0.3">
      <c r="A607" s="301" t="s">
        <v>93</v>
      </c>
      <c r="B607" s="33" t="s">
        <v>962</v>
      </c>
      <c r="C607" s="33"/>
      <c r="D607" s="332">
        <v>9000</v>
      </c>
      <c r="E607" s="326">
        <f t="shared" ref="E607:E610" si="175">D607*4.5</f>
        <v>40500</v>
      </c>
      <c r="F607" s="608">
        <f t="shared" ref="F607:F610" si="176">ROUND(D607+E607,0)</f>
        <v>49500</v>
      </c>
    </row>
    <row r="608" spans="1:6" x14ac:dyDescent="0.3">
      <c r="A608" s="301" t="s">
        <v>94</v>
      </c>
      <c r="B608" s="33" t="s">
        <v>962</v>
      </c>
      <c r="C608" s="33"/>
      <c r="D608" s="332">
        <v>10800</v>
      </c>
      <c r="E608" s="326">
        <f t="shared" si="175"/>
        <v>48600</v>
      </c>
      <c r="F608" s="608">
        <f t="shared" si="176"/>
        <v>59400</v>
      </c>
    </row>
    <row r="609" spans="1:6" ht="21" customHeight="1" x14ac:dyDescent="0.3">
      <c r="A609" s="301" t="s">
        <v>95</v>
      </c>
      <c r="B609" s="33" t="s">
        <v>962</v>
      </c>
      <c r="C609" s="33"/>
      <c r="D609" s="332">
        <v>3600</v>
      </c>
      <c r="E609" s="326">
        <f t="shared" si="175"/>
        <v>16200</v>
      </c>
      <c r="F609" s="608">
        <f t="shared" si="176"/>
        <v>19800</v>
      </c>
    </row>
    <row r="610" spans="1:6" x14ac:dyDescent="0.3">
      <c r="A610" s="301" t="s">
        <v>96</v>
      </c>
      <c r="B610" s="33" t="s">
        <v>962</v>
      </c>
      <c r="C610" s="33"/>
      <c r="D610" s="332">
        <v>3600</v>
      </c>
      <c r="E610" s="326">
        <f t="shared" si="175"/>
        <v>16200</v>
      </c>
      <c r="F610" s="608">
        <f t="shared" si="176"/>
        <v>19800</v>
      </c>
    </row>
    <row r="611" spans="1:6" x14ac:dyDescent="0.3">
      <c r="A611" s="301"/>
      <c r="B611" s="33"/>
      <c r="C611" s="33"/>
      <c r="D611" s="332"/>
      <c r="E611" s="326"/>
      <c r="F611" s="608"/>
    </row>
    <row r="612" spans="1:6" x14ac:dyDescent="0.3">
      <c r="A612" s="303" t="s">
        <v>1561</v>
      </c>
      <c r="B612" s="33"/>
      <c r="C612" s="33"/>
      <c r="D612" s="332"/>
      <c r="E612" s="326"/>
      <c r="F612" s="608"/>
    </row>
    <row r="613" spans="1:6" x14ac:dyDescent="0.3">
      <c r="A613" s="301" t="s">
        <v>129</v>
      </c>
      <c r="B613" s="302" t="s">
        <v>7</v>
      </c>
      <c r="C613" s="33"/>
      <c r="D613" s="332">
        <v>1660.1560800000002</v>
      </c>
      <c r="E613" s="326">
        <f>D613*6.85</f>
        <v>11372.069148</v>
      </c>
      <c r="F613" s="608">
        <f t="shared" ref="F613" si="177">ROUND(D613+E613,0)</f>
        <v>13032</v>
      </c>
    </row>
    <row r="614" spans="1:6" x14ac:dyDescent="0.3">
      <c r="A614" s="301"/>
      <c r="B614" s="33"/>
      <c r="C614" s="33"/>
      <c r="D614" s="332"/>
      <c r="E614" s="326"/>
      <c r="F614" s="608"/>
    </row>
    <row r="615" spans="1:6" x14ac:dyDescent="0.3">
      <c r="A615" s="303" t="s">
        <v>1338</v>
      </c>
      <c r="B615" s="33"/>
      <c r="C615" s="33"/>
      <c r="D615" s="332"/>
      <c r="E615" s="326"/>
      <c r="F615" s="632"/>
    </row>
    <row r="616" spans="1:6" x14ac:dyDescent="0.3">
      <c r="A616" s="301" t="s">
        <v>1428</v>
      </c>
      <c r="B616" s="302" t="s">
        <v>7</v>
      </c>
      <c r="C616" s="33"/>
      <c r="D616" s="332"/>
      <c r="E616" s="326"/>
      <c r="F616" s="632"/>
    </row>
    <row r="617" spans="1:6" x14ac:dyDescent="0.3">
      <c r="A617" s="301" t="s">
        <v>130</v>
      </c>
      <c r="B617" s="302" t="s">
        <v>7</v>
      </c>
      <c r="C617" s="33"/>
      <c r="D617" s="332">
        <v>9000</v>
      </c>
      <c r="E617" s="326">
        <f t="shared" ref="E617:E621" si="178">D617*6.85</f>
        <v>61650</v>
      </c>
      <c r="F617" s="608">
        <f t="shared" ref="F617:F621" si="179">ROUND(D617+E617,0)</f>
        <v>70650</v>
      </c>
    </row>
    <row r="618" spans="1:6" x14ac:dyDescent="0.3">
      <c r="A618" s="301" t="s">
        <v>131</v>
      </c>
      <c r="B618" s="302" t="s">
        <v>7</v>
      </c>
      <c r="C618" s="33"/>
      <c r="D618" s="332">
        <v>502.27267584000003</v>
      </c>
      <c r="E618" s="326">
        <f t="shared" si="178"/>
        <v>3440.5678295040002</v>
      </c>
      <c r="F618" s="608">
        <f t="shared" si="179"/>
        <v>3943</v>
      </c>
    </row>
    <row r="619" spans="1:6" x14ac:dyDescent="0.3">
      <c r="A619" s="301" t="s">
        <v>132</v>
      </c>
      <c r="B619" s="302" t="s">
        <v>7</v>
      </c>
      <c r="C619" s="33"/>
      <c r="D619" s="332">
        <v>502.27267584000003</v>
      </c>
      <c r="E619" s="326">
        <f t="shared" si="178"/>
        <v>3440.5678295040002</v>
      </c>
      <c r="F619" s="608">
        <f t="shared" si="179"/>
        <v>3943</v>
      </c>
    </row>
    <row r="620" spans="1:6" x14ac:dyDescent="0.3">
      <c r="A620" s="301" t="s">
        <v>133</v>
      </c>
      <c r="B620" s="302" t="s">
        <v>7</v>
      </c>
      <c r="C620" s="33"/>
      <c r="D620" s="332">
        <v>125.56816896000001</v>
      </c>
      <c r="E620" s="326">
        <f t="shared" si="178"/>
        <v>860.14195737600005</v>
      </c>
      <c r="F620" s="608">
        <f t="shared" si="179"/>
        <v>986</v>
      </c>
    </row>
    <row r="621" spans="1:6" x14ac:dyDescent="0.3">
      <c r="A621" s="308" t="s">
        <v>1312</v>
      </c>
      <c r="B621" s="302" t="s">
        <v>7</v>
      </c>
      <c r="C621" s="294"/>
      <c r="D621" s="332">
        <v>9000</v>
      </c>
      <c r="E621" s="326">
        <f t="shared" si="178"/>
        <v>61650</v>
      </c>
      <c r="F621" s="608">
        <f t="shared" si="179"/>
        <v>70650</v>
      </c>
    </row>
    <row r="622" spans="1:6" x14ac:dyDescent="0.3">
      <c r="A622" s="301"/>
      <c r="B622" s="302"/>
      <c r="C622" s="33"/>
      <c r="D622" s="332"/>
      <c r="E622" s="326"/>
      <c r="F622" s="608"/>
    </row>
    <row r="623" spans="1:6" x14ac:dyDescent="0.3">
      <c r="A623" s="301"/>
      <c r="B623" s="33"/>
      <c r="C623" s="33"/>
      <c r="D623" s="332"/>
      <c r="E623" s="326"/>
      <c r="F623" s="608"/>
    </row>
    <row r="624" spans="1:6" x14ac:dyDescent="0.3">
      <c r="A624" s="633" t="s">
        <v>1339</v>
      </c>
      <c r="B624" s="33"/>
      <c r="C624" s="33"/>
      <c r="D624" s="332"/>
      <c r="E624" s="326"/>
      <c r="F624" s="608"/>
    </row>
    <row r="625" spans="1:6" x14ac:dyDescent="0.3">
      <c r="A625" s="634" t="s">
        <v>806</v>
      </c>
      <c r="B625" s="33" t="s">
        <v>962</v>
      </c>
      <c r="C625" s="33"/>
      <c r="D625" s="332">
        <v>11790</v>
      </c>
      <c r="E625" s="326">
        <f>D625*4.5</f>
        <v>53055</v>
      </c>
      <c r="F625" s="608">
        <f t="shared" ref="F625:F646" si="180">ROUND(D625+E625,0)</f>
        <v>64845</v>
      </c>
    </row>
    <row r="626" spans="1:6" x14ac:dyDescent="0.3">
      <c r="A626" s="634" t="s">
        <v>807</v>
      </c>
      <c r="B626" s="33" t="s">
        <v>962</v>
      </c>
      <c r="C626" s="33"/>
      <c r="D626" s="332">
        <v>16470</v>
      </c>
      <c r="E626" s="326">
        <f t="shared" ref="E626:E646" si="181">D626*4.5</f>
        <v>74115</v>
      </c>
      <c r="F626" s="608">
        <f t="shared" si="180"/>
        <v>90585</v>
      </c>
    </row>
    <row r="627" spans="1:6" x14ac:dyDescent="0.3">
      <c r="A627" s="634" t="s">
        <v>99</v>
      </c>
      <c r="B627" s="33" t="s">
        <v>962</v>
      </c>
      <c r="C627" s="33"/>
      <c r="D627" s="332">
        <v>16470</v>
      </c>
      <c r="E627" s="326">
        <f t="shared" si="181"/>
        <v>74115</v>
      </c>
      <c r="F627" s="608">
        <f t="shared" si="180"/>
        <v>90585</v>
      </c>
    </row>
    <row r="628" spans="1:6" x14ac:dyDescent="0.3">
      <c r="A628" s="634" t="s">
        <v>808</v>
      </c>
      <c r="B628" s="33" t="s">
        <v>962</v>
      </c>
      <c r="C628" s="33"/>
      <c r="D628" s="332">
        <v>16470</v>
      </c>
      <c r="E628" s="326">
        <f t="shared" si="181"/>
        <v>74115</v>
      </c>
      <c r="F628" s="608">
        <f t="shared" si="180"/>
        <v>90585</v>
      </c>
    </row>
    <row r="629" spans="1:6" ht="19.5" customHeight="1" x14ac:dyDescent="0.3">
      <c r="A629" s="634" t="s">
        <v>101</v>
      </c>
      <c r="B629" s="33" t="s">
        <v>962</v>
      </c>
      <c r="C629" s="33"/>
      <c r="D629" s="332">
        <v>16470</v>
      </c>
      <c r="E629" s="326">
        <f t="shared" si="181"/>
        <v>74115</v>
      </c>
      <c r="F629" s="608">
        <f t="shared" si="180"/>
        <v>90585</v>
      </c>
    </row>
    <row r="630" spans="1:6" x14ac:dyDescent="0.3">
      <c r="A630" s="634" t="s">
        <v>809</v>
      </c>
      <c r="B630" s="33" t="s">
        <v>962</v>
      </c>
      <c r="C630" s="33"/>
      <c r="D630" s="332">
        <v>16470</v>
      </c>
      <c r="E630" s="326">
        <f t="shared" si="181"/>
        <v>74115</v>
      </c>
      <c r="F630" s="608">
        <f t="shared" si="180"/>
        <v>90585</v>
      </c>
    </row>
    <row r="631" spans="1:6" x14ac:dyDescent="0.3">
      <c r="A631" s="634" t="s">
        <v>810</v>
      </c>
      <c r="B631" s="33" t="s">
        <v>962</v>
      </c>
      <c r="C631" s="33"/>
      <c r="D631" s="332">
        <v>16470</v>
      </c>
      <c r="E631" s="326">
        <f t="shared" si="181"/>
        <v>74115</v>
      </c>
      <c r="F631" s="608">
        <f t="shared" si="180"/>
        <v>90585</v>
      </c>
    </row>
    <row r="632" spans="1:6" x14ac:dyDescent="0.3">
      <c r="A632" s="634" t="s">
        <v>811</v>
      </c>
      <c r="B632" s="33" t="s">
        <v>962</v>
      </c>
      <c r="C632" s="33"/>
      <c r="D632" s="332">
        <v>32850</v>
      </c>
      <c r="E632" s="326">
        <f t="shared" si="181"/>
        <v>147825</v>
      </c>
      <c r="F632" s="608">
        <f t="shared" si="180"/>
        <v>180675</v>
      </c>
    </row>
    <row r="633" spans="1:6" x14ac:dyDescent="0.3">
      <c r="A633" s="634" t="s">
        <v>812</v>
      </c>
      <c r="B633" s="33" t="s">
        <v>962</v>
      </c>
      <c r="C633" s="33"/>
      <c r="D633" s="332">
        <v>26280</v>
      </c>
      <c r="E633" s="326">
        <f t="shared" si="181"/>
        <v>118260</v>
      </c>
      <c r="F633" s="608">
        <f t="shared" si="180"/>
        <v>144540</v>
      </c>
    </row>
    <row r="634" spans="1:6" x14ac:dyDescent="0.3">
      <c r="A634" s="634" t="s">
        <v>813</v>
      </c>
      <c r="B634" s="33" t="s">
        <v>962</v>
      </c>
      <c r="C634" s="33"/>
      <c r="D634" s="332">
        <v>11790</v>
      </c>
      <c r="E634" s="326">
        <f t="shared" si="181"/>
        <v>53055</v>
      </c>
      <c r="F634" s="608">
        <f t="shared" si="180"/>
        <v>64845</v>
      </c>
    </row>
    <row r="635" spans="1:6" x14ac:dyDescent="0.3">
      <c r="A635" s="634" t="s">
        <v>814</v>
      </c>
      <c r="B635" s="33" t="s">
        <v>962</v>
      </c>
      <c r="C635" s="33"/>
      <c r="D635" s="332">
        <v>23040</v>
      </c>
      <c r="E635" s="326">
        <f t="shared" si="181"/>
        <v>103680</v>
      </c>
      <c r="F635" s="608">
        <f t="shared" si="180"/>
        <v>126720</v>
      </c>
    </row>
    <row r="636" spans="1:6" x14ac:dyDescent="0.3">
      <c r="A636" s="634" t="s">
        <v>815</v>
      </c>
      <c r="B636" s="33" t="s">
        <v>962</v>
      </c>
      <c r="C636" s="33"/>
      <c r="D636" s="332">
        <v>23040</v>
      </c>
      <c r="E636" s="326">
        <f t="shared" si="181"/>
        <v>103680</v>
      </c>
      <c r="F636" s="608">
        <f t="shared" si="180"/>
        <v>126720</v>
      </c>
    </row>
    <row r="637" spans="1:6" x14ac:dyDescent="0.3">
      <c r="A637" s="634" t="s">
        <v>109</v>
      </c>
      <c r="B637" s="33" t="s">
        <v>962</v>
      </c>
      <c r="C637" s="33"/>
      <c r="D637" s="332">
        <v>26280</v>
      </c>
      <c r="E637" s="326">
        <f t="shared" si="181"/>
        <v>118260</v>
      </c>
      <c r="F637" s="608">
        <f t="shared" si="180"/>
        <v>144540</v>
      </c>
    </row>
    <row r="638" spans="1:6" ht="31.5" customHeight="1" x14ac:dyDescent="0.3">
      <c r="A638" s="634" t="s">
        <v>816</v>
      </c>
      <c r="B638" s="33" t="s">
        <v>962</v>
      </c>
      <c r="C638" s="33"/>
      <c r="D638" s="332">
        <v>32850</v>
      </c>
      <c r="E638" s="326">
        <f t="shared" si="181"/>
        <v>147825</v>
      </c>
      <c r="F638" s="608">
        <f t="shared" si="180"/>
        <v>180675</v>
      </c>
    </row>
    <row r="639" spans="1:6" x14ac:dyDescent="0.3">
      <c r="A639" s="634" t="s">
        <v>817</v>
      </c>
      <c r="B639" s="33" t="s">
        <v>962</v>
      </c>
      <c r="C639" s="33"/>
      <c r="D639" s="332">
        <v>26280</v>
      </c>
      <c r="E639" s="326">
        <f t="shared" si="181"/>
        <v>118260</v>
      </c>
      <c r="F639" s="608">
        <f t="shared" si="180"/>
        <v>144540</v>
      </c>
    </row>
    <row r="640" spans="1:6" x14ac:dyDescent="0.3">
      <c r="A640" s="634" t="s">
        <v>818</v>
      </c>
      <c r="B640" s="33" t="s">
        <v>962</v>
      </c>
      <c r="C640" s="33"/>
      <c r="D640" s="332">
        <v>26280</v>
      </c>
      <c r="E640" s="326">
        <f t="shared" si="181"/>
        <v>118260</v>
      </c>
      <c r="F640" s="608">
        <f t="shared" si="180"/>
        <v>144540</v>
      </c>
    </row>
    <row r="641" spans="1:6" x14ac:dyDescent="0.3">
      <c r="A641" s="634" t="s">
        <v>819</v>
      </c>
      <c r="B641" s="33" t="s">
        <v>962</v>
      </c>
      <c r="C641" s="33"/>
      <c r="D641" s="332">
        <v>32850</v>
      </c>
      <c r="E641" s="326">
        <f t="shared" si="181"/>
        <v>147825</v>
      </c>
      <c r="F641" s="608">
        <f t="shared" si="180"/>
        <v>180675</v>
      </c>
    </row>
    <row r="642" spans="1:6" x14ac:dyDescent="0.3">
      <c r="A642" s="634" t="s">
        <v>114</v>
      </c>
      <c r="B642" s="33" t="s">
        <v>962</v>
      </c>
      <c r="C642" s="33"/>
      <c r="D642" s="332">
        <v>11790</v>
      </c>
      <c r="E642" s="326">
        <f t="shared" si="181"/>
        <v>53055</v>
      </c>
      <c r="F642" s="608">
        <f t="shared" si="180"/>
        <v>64845</v>
      </c>
    </row>
    <row r="643" spans="1:6" x14ac:dyDescent="0.3">
      <c r="A643" s="634" t="s">
        <v>820</v>
      </c>
      <c r="B643" s="33" t="s">
        <v>962</v>
      </c>
      <c r="C643" s="33"/>
      <c r="D643" s="332">
        <v>11790</v>
      </c>
      <c r="E643" s="326">
        <f t="shared" si="181"/>
        <v>53055</v>
      </c>
      <c r="F643" s="608">
        <f t="shared" si="180"/>
        <v>64845</v>
      </c>
    </row>
    <row r="644" spans="1:6" ht="18.600000000000001" x14ac:dyDescent="0.3">
      <c r="A644" s="634" t="s">
        <v>1313</v>
      </c>
      <c r="B644" s="33" t="s">
        <v>962</v>
      </c>
      <c r="C644" s="33"/>
      <c r="D644" s="332">
        <v>7560</v>
      </c>
      <c r="E644" s="326">
        <f t="shared" si="181"/>
        <v>34020</v>
      </c>
      <c r="F644" s="608">
        <f t="shared" si="180"/>
        <v>41580</v>
      </c>
    </row>
    <row r="645" spans="1:6" ht="18.600000000000001" x14ac:dyDescent="0.3">
      <c r="A645" s="634" t="s">
        <v>1314</v>
      </c>
      <c r="B645" s="33" t="s">
        <v>962</v>
      </c>
      <c r="C645" s="33"/>
      <c r="D645" s="332">
        <v>15120</v>
      </c>
      <c r="E645" s="326">
        <f t="shared" si="181"/>
        <v>68040</v>
      </c>
      <c r="F645" s="608">
        <f t="shared" si="180"/>
        <v>83160</v>
      </c>
    </row>
    <row r="646" spans="1:6" ht="31.2" x14ac:dyDescent="0.3">
      <c r="A646" s="635" t="s">
        <v>1405</v>
      </c>
      <c r="B646" s="33"/>
      <c r="C646" s="33"/>
      <c r="D646" s="332">
        <v>7560</v>
      </c>
      <c r="E646" s="326">
        <f t="shared" si="181"/>
        <v>34020</v>
      </c>
      <c r="F646" s="608">
        <f t="shared" si="180"/>
        <v>41580</v>
      </c>
    </row>
    <row r="647" spans="1:6" x14ac:dyDescent="0.3">
      <c r="A647" s="633"/>
      <c r="B647" s="33"/>
      <c r="C647" s="33"/>
      <c r="D647" s="332"/>
      <c r="E647" s="326"/>
      <c r="F647" s="608"/>
    </row>
    <row r="648" spans="1:6" x14ac:dyDescent="0.3">
      <c r="A648" s="303" t="s">
        <v>1562</v>
      </c>
      <c r="B648" s="33"/>
      <c r="C648" s="318"/>
      <c r="D648" s="332"/>
      <c r="E648" s="326"/>
      <c r="F648" s="608"/>
    </row>
    <row r="649" spans="1:6" x14ac:dyDescent="0.3">
      <c r="A649" s="303" t="s">
        <v>97</v>
      </c>
      <c r="B649" s="33"/>
      <c r="C649" s="33"/>
      <c r="D649" s="332"/>
      <c r="E649" s="326"/>
      <c r="F649" s="608"/>
    </row>
    <row r="650" spans="1:6" x14ac:dyDescent="0.3">
      <c r="A650" s="301" t="s">
        <v>98</v>
      </c>
      <c r="B650" s="33" t="s">
        <v>962</v>
      </c>
      <c r="C650" s="33"/>
      <c r="D650" s="332">
        <v>16470</v>
      </c>
      <c r="E650" s="326">
        <f t="shared" ref="E650:E656" si="182">D650*4.5</f>
        <v>74115</v>
      </c>
      <c r="F650" s="608">
        <f t="shared" ref="F650:F656" si="183">ROUND(D650+E650,0)</f>
        <v>90585</v>
      </c>
    </row>
    <row r="651" spans="1:6" x14ac:dyDescent="0.3">
      <c r="A651" s="301" t="s">
        <v>99</v>
      </c>
      <c r="B651" s="33" t="s">
        <v>962</v>
      </c>
      <c r="C651" s="33"/>
      <c r="D651" s="332">
        <v>16470</v>
      </c>
      <c r="E651" s="326">
        <f t="shared" si="182"/>
        <v>74115</v>
      </c>
      <c r="F651" s="608">
        <f t="shared" si="183"/>
        <v>90585</v>
      </c>
    </row>
    <row r="652" spans="1:6" x14ac:dyDescent="0.3">
      <c r="A652" s="301" t="s">
        <v>100</v>
      </c>
      <c r="B652" s="33" t="s">
        <v>962</v>
      </c>
      <c r="C652" s="33"/>
      <c r="D652" s="332">
        <v>16470</v>
      </c>
      <c r="E652" s="326">
        <f t="shared" si="182"/>
        <v>74115</v>
      </c>
      <c r="F652" s="608">
        <f t="shared" si="183"/>
        <v>90585</v>
      </c>
    </row>
    <row r="653" spans="1:6" x14ac:dyDescent="0.3">
      <c r="A653" s="301" t="s">
        <v>101</v>
      </c>
      <c r="B653" s="33" t="s">
        <v>962</v>
      </c>
      <c r="C653" s="33"/>
      <c r="D653" s="332">
        <v>16470</v>
      </c>
      <c r="E653" s="326">
        <f t="shared" si="182"/>
        <v>74115</v>
      </c>
      <c r="F653" s="608">
        <f t="shared" si="183"/>
        <v>90585</v>
      </c>
    </row>
    <row r="654" spans="1:6" x14ac:dyDescent="0.3">
      <c r="A654" s="301" t="s">
        <v>102</v>
      </c>
      <c r="B654" s="33" t="s">
        <v>962</v>
      </c>
      <c r="C654" s="33"/>
      <c r="D654" s="332">
        <v>16470</v>
      </c>
      <c r="E654" s="326">
        <f t="shared" si="182"/>
        <v>74115</v>
      </c>
      <c r="F654" s="608">
        <f t="shared" si="183"/>
        <v>90585</v>
      </c>
    </row>
    <row r="655" spans="1:6" x14ac:dyDescent="0.3">
      <c r="A655" s="301" t="s">
        <v>103</v>
      </c>
      <c r="B655" s="33" t="s">
        <v>962</v>
      </c>
      <c r="C655" s="33"/>
      <c r="D655" s="332">
        <v>16470</v>
      </c>
      <c r="E655" s="326">
        <f t="shared" si="182"/>
        <v>74115</v>
      </c>
      <c r="F655" s="608">
        <f t="shared" si="183"/>
        <v>90585</v>
      </c>
    </row>
    <row r="656" spans="1:6" x14ac:dyDescent="0.3">
      <c r="A656" s="301" t="s">
        <v>104</v>
      </c>
      <c r="B656" s="33" t="s">
        <v>962</v>
      </c>
      <c r="C656" s="33"/>
      <c r="D656" s="332">
        <v>32850</v>
      </c>
      <c r="E656" s="326">
        <f t="shared" si="182"/>
        <v>147825</v>
      </c>
      <c r="F656" s="608">
        <f t="shared" si="183"/>
        <v>180675</v>
      </c>
    </row>
    <row r="657" spans="1:6" x14ac:dyDescent="0.3">
      <c r="A657" s="301"/>
      <c r="B657" s="33"/>
      <c r="C657" s="33"/>
      <c r="D657" s="332"/>
      <c r="E657" s="326"/>
      <c r="F657" s="608"/>
    </row>
    <row r="658" spans="1:6" x14ac:dyDescent="0.3">
      <c r="A658" s="303" t="s">
        <v>1563</v>
      </c>
      <c r="B658" s="33" t="s">
        <v>962</v>
      </c>
      <c r="C658" s="33"/>
      <c r="D658" s="332"/>
      <c r="E658" s="326"/>
      <c r="F658" s="608"/>
    </row>
    <row r="659" spans="1:6" x14ac:dyDescent="0.3">
      <c r="A659" s="301" t="s">
        <v>116</v>
      </c>
      <c r="B659" s="33" t="s">
        <v>962</v>
      </c>
      <c r="C659" s="33"/>
      <c r="D659" s="332">
        <v>450</v>
      </c>
      <c r="E659" s="326">
        <f t="shared" ref="E659:E660" si="184">D659*4.5</f>
        <v>2025</v>
      </c>
      <c r="F659" s="608">
        <f t="shared" ref="F659:F660" si="185">ROUND(D659+E659,0)</f>
        <v>2475</v>
      </c>
    </row>
    <row r="660" spans="1:6" x14ac:dyDescent="0.3">
      <c r="A660" s="301" t="s">
        <v>117</v>
      </c>
      <c r="B660" s="33" t="s">
        <v>962</v>
      </c>
      <c r="C660" s="33"/>
      <c r="D660" s="332">
        <v>540</v>
      </c>
      <c r="E660" s="326">
        <f t="shared" si="184"/>
        <v>2430</v>
      </c>
      <c r="F660" s="608">
        <f t="shared" si="185"/>
        <v>2970</v>
      </c>
    </row>
    <row r="661" spans="1:6" x14ac:dyDescent="0.3">
      <c r="A661" s="301" t="s">
        <v>1406</v>
      </c>
      <c r="B661" s="33" t="s">
        <v>962</v>
      </c>
      <c r="C661" s="33"/>
      <c r="D661" s="332"/>
      <c r="E661" s="326"/>
      <c r="F661" s="608"/>
    </row>
    <row r="662" spans="1:6" x14ac:dyDescent="0.3">
      <c r="A662" s="301"/>
      <c r="B662" s="33"/>
      <c r="C662" s="33"/>
      <c r="D662" s="332"/>
      <c r="E662" s="326"/>
      <c r="F662" s="608"/>
    </row>
    <row r="663" spans="1:6" x14ac:dyDescent="0.3">
      <c r="A663" s="303" t="s">
        <v>1564</v>
      </c>
      <c r="B663" s="33" t="s">
        <v>962</v>
      </c>
      <c r="C663" s="314"/>
      <c r="D663" s="332"/>
      <c r="E663" s="326"/>
      <c r="F663" s="608"/>
    </row>
    <row r="664" spans="1:6" x14ac:dyDescent="0.3">
      <c r="A664" s="636" t="s">
        <v>118</v>
      </c>
      <c r="B664" s="33" t="s">
        <v>962</v>
      </c>
      <c r="C664" s="33"/>
      <c r="D664" s="332">
        <v>1710</v>
      </c>
      <c r="E664" s="326">
        <f t="shared" ref="E664:E665" si="186">D664*4.5</f>
        <v>7695</v>
      </c>
      <c r="F664" s="608">
        <f t="shared" ref="F664:F665" si="187">ROUND(D664+E664,0)</f>
        <v>9405</v>
      </c>
    </row>
    <row r="665" spans="1:6" x14ac:dyDescent="0.3">
      <c r="A665" s="636" t="s">
        <v>119</v>
      </c>
      <c r="B665" s="33" t="s">
        <v>962</v>
      </c>
      <c r="C665" s="33"/>
      <c r="D665" s="332">
        <v>810</v>
      </c>
      <c r="E665" s="326">
        <f t="shared" si="186"/>
        <v>3645</v>
      </c>
      <c r="F665" s="608">
        <f t="shared" si="187"/>
        <v>4455</v>
      </c>
    </row>
    <row r="666" spans="1:6" x14ac:dyDescent="0.3">
      <c r="A666" s="636" t="s">
        <v>968</v>
      </c>
      <c r="B666" s="33" t="s">
        <v>962</v>
      </c>
      <c r="C666" s="319"/>
      <c r="D666" s="332"/>
      <c r="E666" s="326"/>
      <c r="F666" s="608"/>
    </row>
    <row r="667" spans="1:6" x14ac:dyDescent="0.3">
      <c r="A667" s="636" t="s">
        <v>969</v>
      </c>
      <c r="B667" s="33" t="s">
        <v>962</v>
      </c>
      <c r="C667" s="33"/>
      <c r="D667" s="332">
        <v>540</v>
      </c>
      <c r="E667" s="326">
        <f t="shared" ref="E667:E670" si="188">D667*4.5</f>
        <v>2430</v>
      </c>
      <c r="F667" s="608">
        <f t="shared" ref="F667:F670" si="189">ROUND(D667+E667,0)</f>
        <v>2970</v>
      </c>
    </row>
    <row r="668" spans="1:6" x14ac:dyDescent="0.3">
      <c r="A668" s="301" t="s">
        <v>1413</v>
      </c>
      <c r="B668" s="33" t="s">
        <v>962</v>
      </c>
      <c r="C668" s="300"/>
      <c r="D668" s="332">
        <v>810</v>
      </c>
      <c r="E668" s="326">
        <f t="shared" si="188"/>
        <v>3645</v>
      </c>
      <c r="F668" s="608">
        <f t="shared" si="189"/>
        <v>4455</v>
      </c>
    </row>
    <row r="669" spans="1:6" x14ac:dyDescent="0.3">
      <c r="A669" s="301" t="s">
        <v>1414</v>
      </c>
      <c r="B669" s="33" t="s">
        <v>962</v>
      </c>
      <c r="C669" s="300"/>
      <c r="D669" s="332">
        <v>1350</v>
      </c>
      <c r="E669" s="326">
        <f t="shared" si="188"/>
        <v>6075</v>
      </c>
      <c r="F669" s="608">
        <f t="shared" si="189"/>
        <v>7425</v>
      </c>
    </row>
    <row r="670" spans="1:6" x14ac:dyDescent="0.3">
      <c r="A670" s="301" t="s">
        <v>1415</v>
      </c>
      <c r="B670" s="33" t="s">
        <v>962</v>
      </c>
      <c r="C670" s="300"/>
      <c r="D670" s="332">
        <v>1350</v>
      </c>
      <c r="E670" s="326">
        <f t="shared" si="188"/>
        <v>6075</v>
      </c>
      <c r="F670" s="608">
        <f t="shared" si="189"/>
        <v>7425</v>
      </c>
    </row>
    <row r="671" spans="1:6" x14ac:dyDescent="0.3">
      <c r="A671" s="301"/>
      <c r="B671" s="33"/>
      <c r="C671" s="300"/>
      <c r="D671" s="332"/>
      <c r="E671" s="326"/>
      <c r="F671" s="608"/>
    </row>
    <row r="672" spans="1:6" x14ac:dyDescent="0.3">
      <c r="A672" s="303" t="s">
        <v>1565</v>
      </c>
      <c r="B672" s="33"/>
      <c r="C672" s="33"/>
      <c r="D672" s="332"/>
      <c r="E672" s="326"/>
      <c r="F672" s="608"/>
    </row>
    <row r="673" spans="1:6" x14ac:dyDescent="0.3">
      <c r="A673" s="301" t="s">
        <v>120</v>
      </c>
      <c r="B673" s="33" t="s">
        <v>962</v>
      </c>
      <c r="C673" s="33"/>
      <c r="D673" s="332">
        <v>3240</v>
      </c>
      <c r="E673" s="326">
        <f t="shared" ref="E673:E678" si="190">D673*4.5</f>
        <v>14580</v>
      </c>
      <c r="F673" s="608">
        <f t="shared" ref="F673:F678" si="191">ROUND(D673+E673,0)</f>
        <v>17820</v>
      </c>
    </row>
    <row r="674" spans="1:6" x14ac:dyDescent="0.3">
      <c r="A674" s="636" t="s">
        <v>121</v>
      </c>
      <c r="B674" s="33" t="s">
        <v>962</v>
      </c>
      <c r="C674" s="33"/>
      <c r="D674" s="332">
        <v>3240</v>
      </c>
      <c r="E674" s="326">
        <f t="shared" si="190"/>
        <v>14580</v>
      </c>
      <c r="F674" s="608">
        <f t="shared" si="191"/>
        <v>17820</v>
      </c>
    </row>
    <row r="675" spans="1:6" x14ac:dyDescent="0.3">
      <c r="A675" s="636" t="s">
        <v>122</v>
      </c>
      <c r="B675" s="33" t="s">
        <v>962</v>
      </c>
      <c r="C675" s="33"/>
      <c r="D675" s="332">
        <v>4140</v>
      </c>
      <c r="E675" s="326">
        <f t="shared" si="190"/>
        <v>18630</v>
      </c>
      <c r="F675" s="608">
        <f t="shared" si="191"/>
        <v>22770</v>
      </c>
    </row>
    <row r="676" spans="1:6" x14ac:dyDescent="0.3">
      <c r="A676" s="636" t="s">
        <v>123</v>
      </c>
      <c r="B676" s="33" t="s">
        <v>962</v>
      </c>
      <c r="C676" s="33"/>
      <c r="D676" s="332">
        <v>180</v>
      </c>
      <c r="E676" s="326">
        <f t="shared" si="190"/>
        <v>810</v>
      </c>
      <c r="F676" s="608">
        <f t="shared" si="191"/>
        <v>990</v>
      </c>
    </row>
    <row r="677" spans="1:6" x14ac:dyDescent="0.3">
      <c r="A677" s="636" t="s">
        <v>124</v>
      </c>
      <c r="B677" s="33" t="s">
        <v>962</v>
      </c>
      <c r="C677" s="33"/>
      <c r="D677" s="332">
        <v>180</v>
      </c>
      <c r="E677" s="326">
        <f t="shared" si="190"/>
        <v>810</v>
      </c>
      <c r="F677" s="608">
        <f t="shared" si="191"/>
        <v>990</v>
      </c>
    </row>
    <row r="678" spans="1:6" x14ac:dyDescent="0.3">
      <c r="A678" s="636" t="s">
        <v>125</v>
      </c>
      <c r="B678" s="33" t="s">
        <v>962</v>
      </c>
      <c r="C678" s="33"/>
      <c r="D678" s="332">
        <v>90</v>
      </c>
      <c r="E678" s="326">
        <f t="shared" si="190"/>
        <v>405</v>
      </c>
      <c r="F678" s="608">
        <f t="shared" si="191"/>
        <v>495</v>
      </c>
    </row>
    <row r="679" spans="1:6" x14ac:dyDescent="0.3">
      <c r="A679" s="636"/>
      <c r="B679" s="33"/>
      <c r="C679" s="33"/>
      <c r="D679" s="332"/>
      <c r="E679" s="326"/>
      <c r="F679" s="608"/>
    </row>
    <row r="680" spans="1:6" x14ac:dyDescent="0.3">
      <c r="A680" s="303" t="s">
        <v>1566</v>
      </c>
      <c r="B680" s="33" t="s">
        <v>962</v>
      </c>
      <c r="C680" s="33"/>
      <c r="D680" s="332"/>
      <c r="E680" s="326"/>
      <c r="F680" s="608"/>
    </row>
    <row r="681" spans="1:6" x14ac:dyDescent="0.3">
      <c r="A681" s="301" t="s">
        <v>126</v>
      </c>
      <c r="B681" s="33" t="s">
        <v>962</v>
      </c>
      <c r="C681" s="33"/>
      <c r="D681" s="332">
        <v>315</v>
      </c>
      <c r="E681" s="326">
        <f t="shared" ref="E681:E683" si="192">D681*4.5</f>
        <v>1417.5</v>
      </c>
      <c r="F681" s="608">
        <f t="shared" ref="F681:F683" si="193">ROUND(D681+E681,0)</f>
        <v>1733</v>
      </c>
    </row>
    <row r="682" spans="1:6" x14ac:dyDescent="0.3">
      <c r="A682" s="301" t="s">
        <v>127</v>
      </c>
      <c r="B682" s="33" t="s">
        <v>962</v>
      </c>
      <c r="C682" s="33"/>
      <c r="D682" s="332">
        <v>720</v>
      </c>
      <c r="E682" s="326">
        <f t="shared" si="192"/>
        <v>3240</v>
      </c>
      <c r="F682" s="608">
        <f t="shared" si="193"/>
        <v>3960</v>
      </c>
    </row>
    <row r="683" spans="1:6" x14ac:dyDescent="0.3">
      <c r="A683" s="301" t="s">
        <v>128</v>
      </c>
      <c r="B683" s="33" t="s">
        <v>962</v>
      </c>
      <c r="C683" s="33"/>
      <c r="D683" s="332">
        <v>6300</v>
      </c>
      <c r="E683" s="326">
        <f t="shared" si="192"/>
        <v>28350</v>
      </c>
      <c r="F683" s="608">
        <f t="shared" si="193"/>
        <v>34650</v>
      </c>
    </row>
    <row r="684" spans="1:6" x14ac:dyDescent="0.3">
      <c r="A684" s="301"/>
      <c r="B684" s="33"/>
      <c r="C684" s="33"/>
      <c r="D684" s="332"/>
      <c r="E684" s="326"/>
      <c r="F684" s="608"/>
    </row>
    <row r="685" spans="1:6" x14ac:dyDescent="0.3">
      <c r="A685" s="303" t="s">
        <v>1567</v>
      </c>
      <c r="B685" s="33"/>
      <c r="C685" s="33"/>
      <c r="D685" s="332"/>
      <c r="E685" s="326"/>
      <c r="F685" s="608"/>
    </row>
    <row r="686" spans="1:6" x14ac:dyDescent="0.3">
      <c r="A686" s="303" t="s">
        <v>221</v>
      </c>
      <c r="B686" s="33"/>
      <c r="C686" s="33"/>
      <c r="D686" s="332"/>
      <c r="E686" s="326"/>
      <c r="F686" s="608"/>
    </row>
    <row r="687" spans="1:6" ht="16.2" x14ac:dyDescent="0.35">
      <c r="A687" s="637" t="s">
        <v>222</v>
      </c>
      <c r="B687" s="33"/>
      <c r="C687" s="33"/>
      <c r="D687" s="332"/>
      <c r="E687" s="326"/>
      <c r="F687" s="608"/>
    </row>
    <row r="688" spans="1:6" ht="16.2" x14ac:dyDescent="0.35">
      <c r="A688" s="637" t="s">
        <v>223</v>
      </c>
      <c r="B688" s="33"/>
      <c r="C688" s="33"/>
      <c r="D688" s="332"/>
      <c r="E688" s="326"/>
      <c r="F688" s="608"/>
    </row>
    <row r="689" spans="1:6" x14ac:dyDescent="0.3">
      <c r="A689" s="301" t="s">
        <v>224</v>
      </c>
      <c r="B689" s="34" t="s">
        <v>45</v>
      </c>
      <c r="C689" s="33"/>
      <c r="D689" s="332">
        <v>10127.072826624</v>
      </c>
      <c r="E689" s="326">
        <f t="shared" ref="E689:E690" si="194">D689*4.5</f>
        <v>45571.827719808003</v>
      </c>
      <c r="F689" s="608">
        <f t="shared" ref="F689:F690" si="195">ROUND(D689+E689,0)</f>
        <v>55699</v>
      </c>
    </row>
    <row r="690" spans="1:6" x14ac:dyDescent="0.3">
      <c r="A690" s="301" t="s">
        <v>225</v>
      </c>
      <c r="B690" s="34" t="s">
        <v>45</v>
      </c>
      <c r="C690" s="33"/>
      <c r="D690" s="332">
        <v>12776.561191679999</v>
      </c>
      <c r="E690" s="326">
        <f t="shared" si="194"/>
        <v>57494.525362559994</v>
      </c>
      <c r="F690" s="608">
        <f t="shared" si="195"/>
        <v>70271</v>
      </c>
    </row>
    <row r="691" spans="1:6" x14ac:dyDescent="0.3">
      <c r="A691" s="301"/>
      <c r="B691" s="34"/>
      <c r="C691" s="33"/>
      <c r="D691" s="332"/>
      <c r="E691" s="326"/>
      <c r="F691" s="608"/>
    </row>
    <row r="692" spans="1:6" x14ac:dyDescent="0.3">
      <c r="A692" s="303" t="s">
        <v>226</v>
      </c>
      <c r="B692" s="34"/>
      <c r="C692" s="33"/>
      <c r="D692" s="332"/>
      <c r="E692" s="326"/>
      <c r="F692" s="608"/>
    </row>
    <row r="693" spans="1:6" x14ac:dyDescent="0.3">
      <c r="A693" s="301" t="s">
        <v>227</v>
      </c>
      <c r="B693" s="34"/>
      <c r="C693" s="33"/>
      <c r="D693" s="332"/>
      <c r="E693" s="326"/>
      <c r="F693" s="608"/>
    </row>
    <row r="694" spans="1:6" x14ac:dyDescent="0.3">
      <c r="A694" s="301" t="s">
        <v>224</v>
      </c>
      <c r="B694" s="34" t="s">
        <v>45</v>
      </c>
      <c r="C694" s="33"/>
      <c r="D694" s="332">
        <v>6215.624363519999</v>
      </c>
      <c r="E694" s="326">
        <f t="shared" ref="E694:E695" si="196">D694*4.5</f>
        <v>27970.309635839996</v>
      </c>
      <c r="F694" s="608">
        <f t="shared" ref="F694:F695" si="197">ROUND(D694+E694,0)</f>
        <v>34186</v>
      </c>
    </row>
    <row r="695" spans="1:6" x14ac:dyDescent="0.3">
      <c r="A695" s="301" t="s">
        <v>225</v>
      </c>
      <c r="B695" s="34" t="s">
        <v>45</v>
      </c>
      <c r="C695" s="33"/>
      <c r="D695" s="332">
        <v>8287.4991513599998</v>
      </c>
      <c r="E695" s="326">
        <f t="shared" si="196"/>
        <v>37293.746181119997</v>
      </c>
      <c r="F695" s="608">
        <f t="shared" si="197"/>
        <v>45581</v>
      </c>
    </row>
    <row r="696" spans="1:6" x14ac:dyDescent="0.3">
      <c r="A696" s="301"/>
      <c r="B696" s="33"/>
      <c r="C696" s="33"/>
      <c r="D696" s="332"/>
      <c r="E696" s="326"/>
      <c r="F696" s="608"/>
    </row>
    <row r="697" spans="1:6" x14ac:dyDescent="0.3">
      <c r="A697" s="303" t="s">
        <v>228</v>
      </c>
      <c r="B697" s="302" t="s">
        <v>7</v>
      </c>
      <c r="C697" s="33"/>
      <c r="D697" s="332">
        <v>2511.3633792000001</v>
      </c>
      <c r="E697" s="326">
        <f t="shared" ref="E697:E698" si="198">D697*4.5</f>
        <v>11301.1352064</v>
      </c>
      <c r="F697" s="608">
        <f t="shared" ref="F697:F698" si="199">ROUND(D697+E697,0)</f>
        <v>13812</v>
      </c>
    </row>
    <row r="698" spans="1:6" x14ac:dyDescent="0.3">
      <c r="A698" s="301" t="s">
        <v>1416</v>
      </c>
      <c r="B698" s="302" t="s">
        <v>7</v>
      </c>
      <c r="C698" s="33"/>
      <c r="D698" s="332">
        <v>2326.5</v>
      </c>
      <c r="E698" s="326">
        <f t="shared" si="198"/>
        <v>10469.25</v>
      </c>
      <c r="F698" s="608">
        <f t="shared" si="199"/>
        <v>12796</v>
      </c>
    </row>
    <row r="699" spans="1:6" x14ac:dyDescent="0.3">
      <c r="A699" s="301"/>
      <c r="B699" s="33"/>
      <c r="C699" s="33"/>
      <c r="D699" s="332"/>
      <c r="E699" s="326"/>
      <c r="F699" s="608"/>
    </row>
    <row r="700" spans="1:6" x14ac:dyDescent="0.3">
      <c r="A700" s="303" t="s">
        <v>229</v>
      </c>
      <c r="B700" s="314"/>
      <c r="C700" s="33"/>
      <c r="D700" s="332"/>
      <c r="E700" s="326"/>
      <c r="F700" s="608"/>
    </row>
    <row r="701" spans="1:6" ht="16.2" x14ac:dyDescent="0.35">
      <c r="A701" s="674" t="s">
        <v>1355</v>
      </c>
      <c r="B701" s="314"/>
      <c r="C701" s="33"/>
      <c r="D701" s="332"/>
      <c r="E701" s="326"/>
      <c r="F701" s="608"/>
    </row>
    <row r="702" spans="1:6" x14ac:dyDescent="0.3">
      <c r="A702" s="301" t="s">
        <v>1353</v>
      </c>
      <c r="B702" s="34" t="s">
        <v>45</v>
      </c>
      <c r="C702" s="33"/>
      <c r="D702" s="332">
        <v>2605.5</v>
      </c>
      <c r="E702" s="326">
        <f t="shared" ref="E702:E710" si="200">D702*4.5</f>
        <v>11724.75</v>
      </c>
      <c r="F702" s="608">
        <f t="shared" ref="F702:F710" si="201">ROUND(D702+E702,0)</f>
        <v>14330</v>
      </c>
    </row>
    <row r="703" spans="1:6" x14ac:dyDescent="0.3">
      <c r="A703" s="301" t="s">
        <v>1354</v>
      </c>
      <c r="B703" s="34" t="s">
        <v>45</v>
      </c>
      <c r="C703" s="33"/>
      <c r="D703" s="332">
        <v>3139.2000000000003</v>
      </c>
      <c r="E703" s="326">
        <f t="shared" si="200"/>
        <v>14126.400000000001</v>
      </c>
      <c r="F703" s="608">
        <f t="shared" si="201"/>
        <v>17266</v>
      </c>
    </row>
    <row r="704" spans="1:6" x14ac:dyDescent="0.3">
      <c r="A704" s="301" t="s">
        <v>1358</v>
      </c>
      <c r="B704" s="34" t="s">
        <v>45</v>
      </c>
      <c r="C704" s="33"/>
      <c r="D704" s="332">
        <v>2326.5</v>
      </c>
      <c r="E704" s="326">
        <f t="shared" si="200"/>
        <v>10469.25</v>
      </c>
      <c r="F704" s="608">
        <f t="shared" si="201"/>
        <v>12796</v>
      </c>
    </row>
    <row r="705" spans="1:6" x14ac:dyDescent="0.3">
      <c r="A705" s="301" t="s">
        <v>1359</v>
      </c>
      <c r="B705" s="34" t="s">
        <v>45</v>
      </c>
      <c r="C705" s="33"/>
      <c r="D705" s="332">
        <v>2326.5</v>
      </c>
      <c r="E705" s="326">
        <f t="shared" si="200"/>
        <v>10469.25</v>
      </c>
      <c r="F705" s="608">
        <f t="shared" si="201"/>
        <v>12796</v>
      </c>
    </row>
    <row r="706" spans="1:6" s="333" customFormat="1" x14ac:dyDescent="0.3">
      <c r="A706" s="675" t="s">
        <v>1419</v>
      </c>
      <c r="B706" s="34" t="s">
        <v>45</v>
      </c>
      <c r="C706" s="33"/>
      <c r="D706" s="332">
        <v>6799.5</v>
      </c>
      <c r="E706" s="326">
        <f t="shared" si="200"/>
        <v>30597.75</v>
      </c>
      <c r="F706" s="608">
        <f t="shared" si="201"/>
        <v>37397</v>
      </c>
    </row>
    <row r="707" spans="1:6" x14ac:dyDescent="0.3">
      <c r="A707" s="675" t="s">
        <v>1426</v>
      </c>
      <c r="B707" s="34" t="s">
        <v>45</v>
      </c>
      <c r="C707" s="33"/>
      <c r="D707" s="332">
        <v>3602.7000000000003</v>
      </c>
      <c r="E707" s="326">
        <f t="shared" si="200"/>
        <v>16212.150000000001</v>
      </c>
      <c r="F707" s="608">
        <f t="shared" si="201"/>
        <v>19815</v>
      </c>
    </row>
    <row r="708" spans="1:6" x14ac:dyDescent="0.3">
      <c r="A708" s="675" t="s">
        <v>1420</v>
      </c>
      <c r="B708" s="34" t="s">
        <v>45</v>
      </c>
      <c r="C708" s="33"/>
      <c r="D708" s="332">
        <v>9000</v>
      </c>
      <c r="E708" s="326">
        <f t="shared" si="200"/>
        <v>40500</v>
      </c>
      <c r="F708" s="608">
        <f t="shared" si="201"/>
        <v>49500</v>
      </c>
    </row>
    <row r="709" spans="1:6" x14ac:dyDescent="0.3">
      <c r="A709" s="675" t="s">
        <v>1360</v>
      </c>
      <c r="B709" s="34" t="s">
        <v>45</v>
      </c>
      <c r="C709" s="33"/>
      <c r="D709" s="332">
        <v>4655.7</v>
      </c>
      <c r="E709" s="326">
        <f t="shared" si="200"/>
        <v>20950.649999999998</v>
      </c>
      <c r="F709" s="608">
        <f t="shared" si="201"/>
        <v>25606</v>
      </c>
    </row>
    <row r="710" spans="1:6" s="333" customFormat="1" x14ac:dyDescent="0.3">
      <c r="A710" s="675" t="s">
        <v>1421</v>
      </c>
      <c r="B710" s="34" t="s">
        <v>45</v>
      </c>
      <c r="C710" s="33"/>
      <c r="D710" s="332">
        <v>5463</v>
      </c>
      <c r="E710" s="326">
        <f t="shared" si="200"/>
        <v>24583.5</v>
      </c>
      <c r="F710" s="608">
        <f t="shared" si="201"/>
        <v>30047</v>
      </c>
    </row>
    <row r="711" spans="1:6" s="333" customFormat="1" x14ac:dyDescent="0.3">
      <c r="A711" s="675" t="s">
        <v>1422</v>
      </c>
      <c r="B711" s="34" t="s">
        <v>45</v>
      </c>
      <c r="C711" s="33"/>
      <c r="D711" s="332"/>
      <c r="E711" s="326"/>
      <c r="F711" s="608"/>
    </row>
    <row r="712" spans="1:6" s="333" customFormat="1" x14ac:dyDescent="0.3">
      <c r="A712" s="675" t="s">
        <v>1423</v>
      </c>
      <c r="B712" s="34" t="s">
        <v>45</v>
      </c>
      <c r="C712" s="33"/>
      <c r="D712" s="332">
        <v>6799.5</v>
      </c>
      <c r="E712" s="326">
        <f t="shared" ref="E712" si="202">D712*4.5</f>
        <v>30597.75</v>
      </c>
      <c r="F712" s="608">
        <f t="shared" ref="F712" si="203">ROUND(D712+E712,0)</f>
        <v>37397</v>
      </c>
    </row>
    <row r="713" spans="1:6" s="333" customFormat="1" x14ac:dyDescent="0.3">
      <c r="A713" s="675" t="s">
        <v>1424</v>
      </c>
      <c r="B713" s="34" t="s">
        <v>45</v>
      </c>
      <c r="C713" s="33"/>
      <c r="D713" s="332"/>
      <c r="E713" s="326"/>
      <c r="F713" s="608"/>
    </row>
    <row r="714" spans="1:6" s="333" customFormat="1" x14ac:dyDescent="0.3">
      <c r="A714" s="675" t="s">
        <v>1367</v>
      </c>
      <c r="B714" s="34" t="s">
        <v>45</v>
      </c>
      <c r="C714" s="33"/>
      <c r="D714" s="332">
        <v>6300</v>
      </c>
      <c r="E714" s="326">
        <f t="shared" ref="E714:E715" si="204">D714*4.5</f>
        <v>28350</v>
      </c>
      <c r="F714" s="608">
        <f t="shared" ref="F714:F715" si="205">ROUND(D714+E714,0)</f>
        <v>34650</v>
      </c>
    </row>
    <row r="715" spans="1:6" s="333" customFormat="1" x14ac:dyDescent="0.3">
      <c r="A715" s="352" t="s">
        <v>1368</v>
      </c>
      <c r="B715" s="34" t="s">
        <v>45</v>
      </c>
      <c r="C715" s="33"/>
      <c r="D715" s="332">
        <v>6075</v>
      </c>
      <c r="E715" s="326">
        <f t="shared" si="204"/>
        <v>27337.5</v>
      </c>
      <c r="F715" s="608">
        <f t="shared" si="205"/>
        <v>33413</v>
      </c>
    </row>
    <row r="716" spans="1:6" s="333" customFormat="1" x14ac:dyDescent="0.3">
      <c r="A716" s="352"/>
      <c r="B716" s="34"/>
      <c r="C716" s="33"/>
      <c r="D716" s="332"/>
      <c r="E716" s="326"/>
      <c r="F716" s="651"/>
    </row>
    <row r="717" spans="1:6" s="333" customFormat="1" x14ac:dyDescent="0.3">
      <c r="A717" s="680" t="s">
        <v>230</v>
      </c>
      <c r="B717" s="681"/>
      <c r="C717" s="682"/>
      <c r="D717" s="683"/>
      <c r="E717" s="684"/>
      <c r="F717" s="685"/>
    </row>
    <row r="718" spans="1:6" x14ac:dyDescent="0.3">
      <c r="A718" s="686" t="s">
        <v>222</v>
      </c>
      <c r="B718" s="681"/>
      <c r="C718" s="682"/>
      <c r="D718" s="683"/>
      <c r="E718" s="684"/>
      <c r="F718" s="685"/>
    </row>
    <row r="719" spans="1:6" x14ac:dyDescent="0.3">
      <c r="A719" s="686" t="s">
        <v>223</v>
      </c>
      <c r="B719" s="681"/>
      <c r="C719" s="682"/>
      <c r="D719" s="683"/>
      <c r="E719" s="684"/>
      <c r="F719" s="685"/>
    </row>
    <row r="720" spans="1:6" x14ac:dyDescent="0.3">
      <c r="A720" s="686" t="s">
        <v>224</v>
      </c>
      <c r="B720" s="681" t="s">
        <v>45</v>
      </c>
      <c r="C720" s="682"/>
      <c r="D720" s="683">
        <v>10957.5</v>
      </c>
      <c r="E720" s="684">
        <f>D720*4.5</f>
        <v>49308.75</v>
      </c>
      <c r="F720" s="687">
        <f t="shared" ref="F720:F724" si="206">ROUND(D720+E720,0)</f>
        <v>60266</v>
      </c>
    </row>
    <row r="721" spans="1:6" x14ac:dyDescent="0.3">
      <c r="A721" s="686" t="s">
        <v>225</v>
      </c>
      <c r="B721" s="681" t="s">
        <v>45</v>
      </c>
      <c r="C721" s="682"/>
      <c r="D721" s="683">
        <v>13770</v>
      </c>
      <c r="E721" s="684">
        <f t="shared" ref="E721:E724" si="207">D721*4.5</f>
        <v>61965</v>
      </c>
      <c r="F721" s="687">
        <f t="shared" si="206"/>
        <v>75735</v>
      </c>
    </row>
    <row r="722" spans="1:6" x14ac:dyDescent="0.3">
      <c r="A722" s="686" t="s">
        <v>1171</v>
      </c>
      <c r="B722" s="681" t="s">
        <v>45</v>
      </c>
      <c r="C722" s="682"/>
      <c r="D722" s="683">
        <v>2326.5</v>
      </c>
      <c r="E722" s="684">
        <f t="shared" si="207"/>
        <v>10469.25</v>
      </c>
      <c r="F722" s="687">
        <f t="shared" si="206"/>
        <v>12796</v>
      </c>
    </row>
    <row r="723" spans="1:6" x14ac:dyDescent="0.3">
      <c r="A723" s="686" t="s">
        <v>1172</v>
      </c>
      <c r="B723" s="681" t="s">
        <v>45</v>
      </c>
      <c r="C723" s="682"/>
      <c r="D723" s="683">
        <v>2326.5</v>
      </c>
      <c r="E723" s="684">
        <f t="shared" si="207"/>
        <v>10469.25</v>
      </c>
      <c r="F723" s="687">
        <f t="shared" si="206"/>
        <v>12796</v>
      </c>
    </row>
    <row r="724" spans="1:6" s="399" customFormat="1" x14ac:dyDescent="0.3">
      <c r="A724" s="686" t="s">
        <v>1425</v>
      </c>
      <c r="B724" s="682"/>
      <c r="C724" s="682"/>
      <c r="D724" s="683">
        <v>3303.0000000000005</v>
      </c>
      <c r="E724" s="684">
        <f t="shared" si="207"/>
        <v>14863.500000000002</v>
      </c>
      <c r="F724" s="687">
        <f t="shared" si="206"/>
        <v>18167</v>
      </c>
    </row>
    <row r="725" spans="1:6" s="399" customFormat="1" x14ac:dyDescent="0.3">
      <c r="A725" s="680" t="s">
        <v>970</v>
      </c>
      <c r="B725" s="682"/>
      <c r="C725" s="682"/>
      <c r="D725" s="683"/>
      <c r="E725" s="684"/>
      <c r="F725" s="685"/>
    </row>
    <row r="726" spans="1:6" s="399" customFormat="1" x14ac:dyDescent="0.3">
      <c r="A726" s="688" t="s">
        <v>227</v>
      </c>
      <c r="B726" s="682"/>
      <c r="C726" s="682"/>
      <c r="D726" s="683"/>
      <c r="E726" s="684"/>
      <c r="F726" s="685"/>
    </row>
    <row r="727" spans="1:6" s="399" customFormat="1" x14ac:dyDescent="0.3">
      <c r="A727" s="686" t="s">
        <v>224</v>
      </c>
      <c r="B727" s="681" t="s">
        <v>45</v>
      </c>
      <c r="C727" s="682"/>
      <c r="D727" s="683">
        <v>6799.5</v>
      </c>
      <c r="E727" s="684">
        <f t="shared" ref="E727:E728" si="208">D727*4.5</f>
        <v>30597.75</v>
      </c>
      <c r="F727" s="687">
        <f t="shared" ref="F727:F728" si="209">ROUND(D727+E727,0)</f>
        <v>37397</v>
      </c>
    </row>
    <row r="728" spans="1:6" x14ac:dyDescent="0.3">
      <c r="A728" s="686" t="s">
        <v>225</v>
      </c>
      <c r="B728" s="681" t="s">
        <v>45</v>
      </c>
      <c r="C728" s="682"/>
      <c r="D728" s="683">
        <v>9000</v>
      </c>
      <c r="E728" s="684">
        <f t="shared" si="208"/>
        <v>40500</v>
      </c>
      <c r="F728" s="687">
        <f t="shared" si="209"/>
        <v>49500</v>
      </c>
    </row>
    <row r="729" spans="1:6" x14ac:dyDescent="0.3">
      <c r="A729" s="686"/>
      <c r="B729" s="681"/>
      <c r="C729" s="682"/>
      <c r="D729" s="683"/>
      <c r="E729" s="684"/>
      <c r="F729" s="685"/>
    </row>
    <row r="730" spans="1:6" x14ac:dyDescent="0.3">
      <c r="A730" s="688" t="s">
        <v>229</v>
      </c>
      <c r="B730" s="681"/>
      <c r="C730" s="682"/>
      <c r="D730" s="683"/>
      <c r="E730" s="684"/>
      <c r="F730" s="685"/>
    </row>
    <row r="731" spans="1:6" x14ac:dyDescent="0.3">
      <c r="A731" s="680" t="s">
        <v>971</v>
      </c>
      <c r="B731" s="689" t="s">
        <v>45</v>
      </c>
      <c r="C731" s="690"/>
      <c r="D731" s="683"/>
      <c r="E731" s="684"/>
      <c r="F731" s="685"/>
    </row>
    <row r="732" spans="1:6" x14ac:dyDescent="0.3">
      <c r="A732" s="686" t="s">
        <v>224</v>
      </c>
      <c r="B732" s="681" t="s">
        <v>45</v>
      </c>
      <c r="C732" s="682"/>
      <c r="D732" s="683">
        <v>2992.5</v>
      </c>
      <c r="E732" s="684">
        <f t="shared" ref="E732:E734" si="210">D732*4.5</f>
        <v>13466.25</v>
      </c>
      <c r="F732" s="687">
        <f t="shared" ref="F732:F734" si="211">ROUND(D732+E732,0)</f>
        <v>16459</v>
      </c>
    </row>
    <row r="733" spans="1:6" x14ac:dyDescent="0.3">
      <c r="A733" s="686" t="s">
        <v>225</v>
      </c>
      <c r="B733" s="681" t="s">
        <v>45</v>
      </c>
      <c r="C733" s="682"/>
      <c r="D733" s="683">
        <v>3352.5</v>
      </c>
      <c r="E733" s="684">
        <f t="shared" si="210"/>
        <v>15086.25</v>
      </c>
      <c r="F733" s="687">
        <f t="shared" si="211"/>
        <v>18439</v>
      </c>
    </row>
    <row r="734" spans="1:6" x14ac:dyDescent="0.3">
      <c r="A734" s="686" t="s">
        <v>231</v>
      </c>
      <c r="B734" s="681" t="s">
        <v>45</v>
      </c>
      <c r="C734" s="682"/>
      <c r="D734" s="683">
        <v>2326.5</v>
      </c>
      <c r="E734" s="684">
        <f t="shared" si="210"/>
        <v>10469.25</v>
      </c>
      <c r="F734" s="687">
        <f t="shared" si="211"/>
        <v>12796</v>
      </c>
    </row>
    <row r="735" spans="1:6" x14ac:dyDescent="0.3">
      <c r="A735" s="686"/>
      <c r="B735" s="681"/>
      <c r="C735" s="682"/>
      <c r="D735" s="683"/>
      <c r="E735" s="684"/>
      <c r="F735" s="685"/>
    </row>
    <row r="736" spans="1:6" x14ac:dyDescent="0.3">
      <c r="A736" s="680" t="s">
        <v>972</v>
      </c>
      <c r="B736" s="690"/>
      <c r="C736" s="682"/>
      <c r="D736" s="683"/>
      <c r="E736" s="684"/>
      <c r="F736" s="685"/>
    </row>
    <row r="737" spans="1:6" ht="16.2" x14ac:dyDescent="0.35">
      <c r="A737" s="691" t="s">
        <v>221</v>
      </c>
      <c r="B737" s="681"/>
      <c r="C737" s="682"/>
      <c r="D737" s="683"/>
      <c r="E737" s="684"/>
      <c r="F737" s="685"/>
    </row>
    <row r="738" spans="1:6" x14ac:dyDescent="0.3">
      <c r="A738" s="686" t="s">
        <v>1357</v>
      </c>
      <c r="B738" s="681" t="s">
        <v>45</v>
      </c>
      <c r="C738" s="682"/>
      <c r="D738" s="683">
        <v>9927</v>
      </c>
      <c r="E738" s="684">
        <f t="shared" ref="E738:E741" si="212">D738*4.5</f>
        <v>44671.5</v>
      </c>
      <c r="F738" s="687">
        <f t="shared" ref="F738:F741" si="213">ROUND(D738+E738,0)</f>
        <v>54599</v>
      </c>
    </row>
    <row r="739" spans="1:6" x14ac:dyDescent="0.3">
      <c r="A739" s="686" t="s">
        <v>1356</v>
      </c>
      <c r="B739" s="681" t="s">
        <v>45</v>
      </c>
      <c r="C739" s="682"/>
      <c r="D739" s="683">
        <v>12285</v>
      </c>
      <c r="E739" s="684">
        <f t="shared" si="212"/>
        <v>55282.5</v>
      </c>
      <c r="F739" s="687">
        <f t="shared" si="213"/>
        <v>67568</v>
      </c>
    </row>
    <row r="740" spans="1:6" ht="16.2" x14ac:dyDescent="0.35">
      <c r="A740" s="692" t="s">
        <v>1496</v>
      </c>
      <c r="B740" s="681" t="s">
        <v>45</v>
      </c>
      <c r="C740" s="682"/>
      <c r="D740" s="683">
        <v>6750</v>
      </c>
      <c r="E740" s="684">
        <f t="shared" si="212"/>
        <v>30375</v>
      </c>
      <c r="F740" s="687">
        <f t="shared" si="213"/>
        <v>37125</v>
      </c>
    </row>
    <row r="741" spans="1:6" x14ac:dyDescent="0.3">
      <c r="A741" s="686" t="s">
        <v>234</v>
      </c>
      <c r="B741" s="734"/>
      <c r="C741" s="682"/>
      <c r="D741" s="683">
        <v>1632.3861964799999</v>
      </c>
      <c r="E741" s="684">
        <f t="shared" si="212"/>
        <v>7345.7378841599993</v>
      </c>
      <c r="F741" s="687">
        <f t="shared" si="213"/>
        <v>8978</v>
      </c>
    </row>
    <row r="742" spans="1:6" x14ac:dyDescent="0.3">
      <c r="A742" s="301"/>
      <c r="B742" s="33"/>
      <c r="C742" s="33"/>
      <c r="D742" s="332"/>
      <c r="E742" s="326"/>
      <c r="F742" s="638"/>
    </row>
    <row r="743" spans="1:6" ht="16.2" x14ac:dyDescent="0.35">
      <c r="A743" s="637" t="s">
        <v>230</v>
      </c>
      <c r="B743" s="33"/>
      <c r="C743" s="33"/>
      <c r="D743" s="332"/>
      <c r="E743" s="326"/>
      <c r="F743" s="638"/>
    </row>
    <row r="744" spans="1:6" x14ac:dyDescent="0.3">
      <c r="A744" s="301" t="s">
        <v>232</v>
      </c>
      <c r="B744" s="34" t="s">
        <v>45</v>
      </c>
      <c r="C744" s="33"/>
      <c r="D744" s="332">
        <v>4143.7495756799999</v>
      </c>
      <c r="E744" s="326">
        <f>D744*4.5</f>
        <v>18646.873090559999</v>
      </c>
      <c r="F744" s="608">
        <f t="shared" ref="F744:F746" si="214">ROUND(D744+E744,0)</f>
        <v>22791</v>
      </c>
    </row>
    <row r="745" spans="1:6" s="333" customFormat="1" x14ac:dyDescent="0.3">
      <c r="A745" s="301" t="s">
        <v>233</v>
      </c>
      <c r="B745" s="34" t="s">
        <v>45</v>
      </c>
      <c r="C745" s="33"/>
      <c r="D745" s="332">
        <v>8287.4991513599998</v>
      </c>
      <c r="E745" s="326">
        <f t="shared" ref="E745:E746" si="215">D745*4.5</f>
        <v>37293.746181119997</v>
      </c>
      <c r="F745" s="608">
        <f t="shared" si="214"/>
        <v>45581</v>
      </c>
    </row>
    <row r="746" spans="1:6" x14ac:dyDescent="0.3">
      <c r="A746" s="301" t="s">
        <v>235</v>
      </c>
      <c r="B746" s="34" t="s">
        <v>45</v>
      </c>
      <c r="C746" s="33"/>
      <c r="D746" s="332">
        <v>1632.3861964799999</v>
      </c>
      <c r="E746" s="326">
        <f t="shared" si="215"/>
        <v>7345.7378841599993</v>
      </c>
      <c r="F746" s="608">
        <f t="shared" si="214"/>
        <v>8978</v>
      </c>
    </row>
    <row r="747" spans="1:6" x14ac:dyDescent="0.3">
      <c r="A747" s="301"/>
      <c r="B747" s="34"/>
      <c r="C747" s="33"/>
      <c r="D747" s="332"/>
      <c r="E747" s="326"/>
      <c r="F747" s="638"/>
    </row>
    <row r="748" spans="1:6" ht="31.2" x14ac:dyDescent="0.3">
      <c r="A748" s="304" t="s">
        <v>1173</v>
      </c>
      <c r="B748" s="34"/>
      <c r="C748" s="33"/>
      <c r="D748" s="332"/>
      <c r="E748" s="326"/>
      <c r="F748" s="638"/>
    </row>
    <row r="749" spans="1:6" x14ac:dyDescent="0.3">
      <c r="A749" s="303" t="s">
        <v>1174</v>
      </c>
      <c r="B749" s="34"/>
      <c r="C749" s="33"/>
      <c r="D749" s="332"/>
      <c r="E749" s="326"/>
      <c r="F749" s="638"/>
    </row>
    <row r="750" spans="1:6" x14ac:dyDescent="0.3">
      <c r="A750" s="308" t="s">
        <v>232</v>
      </c>
      <c r="B750" s="310" t="s">
        <v>45</v>
      </c>
      <c r="C750" s="294"/>
      <c r="D750" s="332">
        <v>33945.4424</v>
      </c>
      <c r="E750" s="326">
        <f t="shared" ref="E750:E753" si="216">D750*4.5</f>
        <v>152754.4908</v>
      </c>
      <c r="F750" s="608">
        <f t="shared" ref="F750:F753" si="217">ROUND(D750+E750,0)</f>
        <v>186700</v>
      </c>
    </row>
    <row r="751" spans="1:6" x14ac:dyDescent="0.3">
      <c r="A751" s="308" t="s">
        <v>233</v>
      </c>
      <c r="B751" s="310" t="s">
        <v>45</v>
      </c>
      <c r="C751" s="294"/>
      <c r="D751" s="332">
        <v>42431.803</v>
      </c>
      <c r="E751" s="326">
        <f t="shared" si="216"/>
        <v>190943.11350000001</v>
      </c>
      <c r="F751" s="608">
        <f t="shared" si="217"/>
        <v>233375</v>
      </c>
    </row>
    <row r="752" spans="1:6" x14ac:dyDescent="0.3">
      <c r="A752" s="308" t="s">
        <v>1315</v>
      </c>
      <c r="B752" s="310" t="s">
        <v>45</v>
      </c>
      <c r="C752" s="294"/>
      <c r="D752" s="332">
        <v>10607.95075</v>
      </c>
      <c r="E752" s="326">
        <f t="shared" si="216"/>
        <v>47735.778375000002</v>
      </c>
      <c r="F752" s="608">
        <f t="shared" si="217"/>
        <v>58344</v>
      </c>
    </row>
    <row r="753" spans="1:6" ht="20.25" customHeight="1" x14ac:dyDescent="0.3">
      <c r="A753" s="308" t="s">
        <v>1316</v>
      </c>
      <c r="B753" s="310" t="s">
        <v>45</v>
      </c>
      <c r="C753" s="294"/>
      <c r="D753" s="332">
        <v>12729.5409</v>
      </c>
      <c r="E753" s="326">
        <f t="shared" si="216"/>
        <v>57282.934049999996</v>
      </c>
      <c r="F753" s="608">
        <f t="shared" si="217"/>
        <v>70012</v>
      </c>
    </row>
    <row r="754" spans="1:6" x14ac:dyDescent="0.3">
      <c r="A754" s="308"/>
      <c r="B754" s="310"/>
      <c r="C754" s="294"/>
      <c r="D754" s="332"/>
      <c r="E754" s="326"/>
      <c r="F754" s="638"/>
    </row>
    <row r="755" spans="1:6" x14ac:dyDescent="0.3">
      <c r="A755" s="291" t="s">
        <v>1175</v>
      </c>
      <c r="B755" s="310"/>
      <c r="C755" s="294"/>
      <c r="D755" s="332"/>
      <c r="E755" s="326"/>
      <c r="F755" s="638"/>
    </row>
    <row r="756" spans="1:6" x14ac:dyDescent="0.3">
      <c r="A756" s="308" t="s">
        <v>232</v>
      </c>
      <c r="B756" s="310" t="s">
        <v>45</v>
      </c>
      <c r="C756" s="294"/>
      <c r="D756" s="332">
        <v>42431.803</v>
      </c>
      <c r="E756" s="326">
        <f t="shared" ref="E756:E759" si="218">D756*4.5</f>
        <v>190943.11350000001</v>
      </c>
      <c r="F756" s="608">
        <f t="shared" ref="F756:F759" si="219">ROUND(D756+E756,0)</f>
        <v>233375</v>
      </c>
    </row>
    <row r="757" spans="1:6" x14ac:dyDescent="0.3">
      <c r="A757" s="308" t="s">
        <v>233</v>
      </c>
      <c r="B757" s="310" t="s">
        <v>45</v>
      </c>
      <c r="C757" s="294"/>
      <c r="D757" s="332">
        <v>50918.1636</v>
      </c>
      <c r="E757" s="326">
        <f t="shared" si="218"/>
        <v>229131.73619999998</v>
      </c>
      <c r="F757" s="608">
        <f t="shared" si="219"/>
        <v>280050</v>
      </c>
    </row>
    <row r="758" spans="1:6" x14ac:dyDescent="0.3">
      <c r="A758" s="308" t="s">
        <v>1315</v>
      </c>
      <c r="B758" s="310" t="s">
        <v>45</v>
      </c>
      <c r="C758" s="294"/>
      <c r="D758" s="332">
        <v>16972.7212</v>
      </c>
      <c r="E758" s="326">
        <f t="shared" si="218"/>
        <v>76377.2454</v>
      </c>
      <c r="F758" s="608">
        <f t="shared" si="219"/>
        <v>93350</v>
      </c>
    </row>
    <row r="759" spans="1:6" x14ac:dyDescent="0.3">
      <c r="A759" s="308" t="s">
        <v>1316</v>
      </c>
      <c r="B759" s="310" t="s">
        <v>45</v>
      </c>
      <c r="C759" s="294"/>
      <c r="D759" s="332">
        <v>21215.9015</v>
      </c>
      <c r="E759" s="326">
        <f t="shared" si="218"/>
        <v>95471.556750000003</v>
      </c>
      <c r="F759" s="608">
        <f t="shared" si="219"/>
        <v>116687</v>
      </c>
    </row>
    <row r="760" spans="1:6" x14ac:dyDescent="0.3">
      <c r="A760" s="308"/>
      <c r="B760" s="310"/>
      <c r="C760" s="294"/>
      <c r="D760" s="332"/>
      <c r="E760" s="326"/>
      <c r="F760" s="638"/>
    </row>
    <row r="761" spans="1:6" x14ac:dyDescent="0.3">
      <c r="A761" s="291" t="s">
        <v>1176</v>
      </c>
      <c r="B761" s="310"/>
      <c r="C761" s="294"/>
      <c r="D761" s="332"/>
      <c r="E761" s="326"/>
      <c r="F761" s="638"/>
    </row>
    <row r="762" spans="1:6" x14ac:dyDescent="0.3">
      <c r="A762" s="308" t="s">
        <v>232</v>
      </c>
      <c r="B762" s="310" t="s">
        <v>45</v>
      </c>
      <c r="C762" s="294"/>
      <c r="D762" s="332">
        <v>127295.40899999999</v>
      </c>
      <c r="E762" s="326">
        <f t="shared" ref="E762:E765" si="220">D762*4.5</f>
        <v>572829.34049999993</v>
      </c>
      <c r="F762" s="608">
        <f t="shared" ref="F762:F765" si="221">ROUND(D762+E762,0)</f>
        <v>700125</v>
      </c>
    </row>
    <row r="763" spans="1:6" x14ac:dyDescent="0.3">
      <c r="A763" s="308" t="s">
        <v>233</v>
      </c>
      <c r="B763" s="310" t="s">
        <v>45</v>
      </c>
      <c r="C763" s="294"/>
      <c r="D763" s="332">
        <v>169727.212</v>
      </c>
      <c r="E763" s="326">
        <f t="shared" si="220"/>
        <v>763772.45400000003</v>
      </c>
      <c r="F763" s="608">
        <f t="shared" si="221"/>
        <v>933500</v>
      </c>
    </row>
    <row r="764" spans="1:6" x14ac:dyDescent="0.3">
      <c r="A764" s="308" t="s">
        <v>1315</v>
      </c>
      <c r="B764" s="310" t="s">
        <v>45</v>
      </c>
      <c r="C764" s="300"/>
      <c r="D764" s="326">
        <v>25459.0818</v>
      </c>
      <c r="E764" s="326">
        <f t="shared" si="220"/>
        <v>114565.86809999999</v>
      </c>
      <c r="F764" s="608">
        <f t="shared" si="221"/>
        <v>140025</v>
      </c>
    </row>
    <row r="765" spans="1:6" x14ac:dyDescent="0.3">
      <c r="A765" s="308" t="s">
        <v>1316</v>
      </c>
      <c r="B765" s="310" t="s">
        <v>45</v>
      </c>
      <c r="C765" s="294"/>
      <c r="D765" s="332">
        <v>33945.4424</v>
      </c>
      <c r="E765" s="326">
        <f t="shared" si="220"/>
        <v>152754.4908</v>
      </c>
      <c r="F765" s="608">
        <f t="shared" si="221"/>
        <v>186700</v>
      </c>
    </row>
    <row r="766" spans="1:6" x14ac:dyDescent="0.3">
      <c r="A766" s="308"/>
      <c r="B766" s="310"/>
      <c r="C766" s="294"/>
      <c r="D766" s="332"/>
      <c r="E766" s="326"/>
      <c r="F766" s="638"/>
    </row>
    <row r="767" spans="1:6" x14ac:dyDescent="0.3">
      <c r="A767" s="308" t="s">
        <v>1177</v>
      </c>
      <c r="B767" s="310" t="s">
        <v>45</v>
      </c>
      <c r="C767" s="294"/>
      <c r="D767" s="332">
        <v>33945.4424</v>
      </c>
      <c r="E767" s="326">
        <f>D767*4.5</f>
        <v>152754.4908</v>
      </c>
      <c r="F767" s="608">
        <f t="shared" ref="F767" si="222">ROUND(D767+E767,0)</f>
        <v>186700</v>
      </c>
    </row>
    <row r="768" spans="1:6" x14ac:dyDescent="0.3">
      <c r="A768" s="301"/>
      <c r="B768" s="34"/>
      <c r="C768" s="33"/>
      <c r="D768" s="332"/>
      <c r="E768" s="326"/>
      <c r="F768" s="638"/>
    </row>
    <row r="769" spans="1:6" x14ac:dyDescent="0.3">
      <c r="A769" s="293"/>
      <c r="B769" s="34"/>
      <c r="C769" s="33"/>
      <c r="D769" s="332"/>
      <c r="E769" s="326"/>
      <c r="F769" s="638"/>
    </row>
    <row r="770" spans="1:6" x14ac:dyDescent="0.3">
      <c r="A770" s="654" t="s">
        <v>1432</v>
      </c>
      <c r="B770" s="655"/>
      <c r="C770" s="656"/>
      <c r="D770" s="657"/>
      <c r="E770" s="658"/>
      <c r="F770" s="659"/>
    </row>
    <row r="771" spans="1:6" x14ac:dyDescent="0.3">
      <c r="A771" s="301" t="s">
        <v>973</v>
      </c>
      <c r="B771" s="34" t="s">
        <v>45</v>
      </c>
      <c r="C771" s="314"/>
      <c r="D771" s="332">
        <v>2160</v>
      </c>
      <c r="E771" s="326">
        <f t="shared" ref="E771:E776" si="223">D771*4.5</f>
        <v>9720</v>
      </c>
      <c r="F771" s="608">
        <f t="shared" ref="F771:F776" si="224">ROUND(D771+E771,0)</f>
        <v>11880</v>
      </c>
    </row>
    <row r="772" spans="1:6" x14ac:dyDescent="0.3">
      <c r="A772" s="301" t="s">
        <v>1361</v>
      </c>
      <c r="B772" s="34" t="s">
        <v>45</v>
      </c>
      <c r="C772" s="314"/>
      <c r="D772" s="332">
        <v>3857.4</v>
      </c>
      <c r="E772" s="326">
        <f t="shared" si="223"/>
        <v>17358.3</v>
      </c>
      <c r="F772" s="608">
        <f t="shared" si="224"/>
        <v>21216</v>
      </c>
    </row>
    <row r="773" spans="1:6" x14ac:dyDescent="0.3">
      <c r="A773" s="301" t="s">
        <v>1362</v>
      </c>
      <c r="B773" s="34" t="s">
        <v>45</v>
      </c>
      <c r="C773" s="314"/>
      <c r="D773" s="332">
        <v>2162.7000000000003</v>
      </c>
      <c r="E773" s="326">
        <f t="shared" si="223"/>
        <v>9732.1500000000015</v>
      </c>
      <c r="F773" s="608">
        <f t="shared" si="224"/>
        <v>11895</v>
      </c>
    </row>
    <row r="774" spans="1:6" x14ac:dyDescent="0.3">
      <c r="A774" s="301" t="s">
        <v>1418</v>
      </c>
      <c r="B774" s="34"/>
      <c r="C774" s="314"/>
      <c r="D774" s="332">
        <v>1700.9999999999998</v>
      </c>
      <c r="E774" s="326">
        <f t="shared" si="223"/>
        <v>7654.4999999999991</v>
      </c>
      <c r="F774" s="608">
        <f t="shared" si="224"/>
        <v>9356</v>
      </c>
    </row>
    <row r="775" spans="1:6" x14ac:dyDescent="0.3">
      <c r="A775" s="301" t="s">
        <v>974</v>
      </c>
      <c r="B775" s="34" t="s">
        <v>45</v>
      </c>
      <c r="C775" s="314"/>
      <c r="D775" s="332">
        <v>895.49999999999989</v>
      </c>
      <c r="E775" s="326">
        <f t="shared" si="223"/>
        <v>4029.7499999999995</v>
      </c>
      <c r="F775" s="608">
        <f t="shared" si="224"/>
        <v>4925</v>
      </c>
    </row>
    <row r="776" spans="1:6" x14ac:dyDescent="0.3">
      <c r="A776" s="301" t="s">
        <v>681</v>
      </c>
      <c r="B776" s="34" t="s">
        <v>45</v>
      </c>
      <c r="C776" s="314"/>
      <c r="D776" s="332">
        <v>895.49999999999989</v>
      </c>
      <c r="E776" s="326">
        <f t="shared" si="223"/>
        <v>4029.7499999999995</v>
      </c>
      <c r="F776" s="608">
        <f t="shared" si="224"/>
        <v>4925</v>
      </c>
    </row>
    <row r="777" spans="1:6" x14ac:dyDescent="0.3">
      <c r="A777" s="673" t="s">
        <v>1364</v>
      </c>
      <c r="B777" s="34"/>
      <c r="C777" s="314"/>
      <c r="D777" s="332"/>
      <c r="E777" s="326"/>
      <c r="F777" s="638"/>
    </row>
    <row r="778" spans="1:6" s="333" customFormat="1" x14ac:dyDescent="0.3">
      <c r="A778" s="301"/>
      <c r="B778" s="34"/>
      <c r="C778" s="314"/>
      <c r="D778" s="332"/>
      <c r="E778" s="326"/>
      <c r="F778" s="638"/>
    </row>
    <row r="779" spans="1:6" x14ac:dyDescent="0.3">
      <c r="A779" s="303" t="s">
        <v>975</v>
      </c>
      <c r="B779" s="34" t="s">
        <v>45</v>
      </c>
      <c r="C779" s="314"/>
      <c r="D779" s="332"/>
      <c r="E779" s="326"/>
      <c r="F779" s="638"/>
    </row>
    <row r="780" spans="1:6" x14ac:dyDescent="0.3">
      <c r="A780" s="301" t="s">
        <v>682</v>
      </c>
      <c r="B780" s="34" t="s">
        <v>45</v>
      </c>
      <c r="C780" s="314"/>
      <c r="D780" s="332">
        <v>3325.9898880000001</v>
      </c>
      <c r="E780" s="326">
        <f t="shared" ref="E780:E784" si="225">D780*4.5</f>
        <v>14966.954496</v>
      </c>
      <c r="F780" s="608">
        <f t="shared" ref="F780:F784" si="226">ROUND(D780+E780,0)</f>
        <v>18293</v>
      </c>
    </row>
    <row r="781" spans="1:6" s="333" customFormat="1" x14ac:dyDescent="0.3">
      <c r="A781" s="301" t="s">
        <v>1317</v>
      </c>
      <c r="B781" s="34" t="s">
        <v>45</v>
      </c>
      <c r="C781" s="314"/>
      <c r="D781" s="332">
        <v>3832.1187840000002</v>
      </c>
      <c r="E781" s="326">
        <f t="shared" si="225"/>
        <v>17244.534528</v>
      </c>
      <c r="F781" s="608">
        <f t="shared" si="226"/>
        <v>21077</v>
      </c>
    </row>
    <row r="782" spans="1:6" x14ac:dyDescent="0.3">
      <c r="A782" s="301" t="s">
        <v>683</v>
      </c>
      <c r="B782" s="34" t="s">
        <v>45</v>
      </c>
      <c r="C782" s="314"/>
      <c r="D782" s="332">
        <v>5831.3279232000004</v>
      </c>
      <c r="E782" s="326">
        <f t="shared" si="225"/>
        <v>26240.975654400001</v>
      </c>
      <c r="F782" s="608">
        <f t="shared" si="226"/>
        <v>32072</v>
      </c>
    </row>
    <row r="783" spans="1:6" x14ac:dyDescent="0.3">
      <c r="A783" s="301" t="s">
        <v>684</v>
      </c>
      <c r="B783" s="34" t="s">
        <v>45</v>
      </c>
      <c r="C783" s="314"/>
      <c r="D783" s="332">
        <v>7356.9450240000006</v>
      </c>
      <c r="E783" s="326">
        <f t="shared" si="225"/>
        <v>33106.252608000003</v>
      </c>
      <c r="F783" s="608">
        <f t="shared" si="226"/>
        <v>40463</v>
      </c>
    </row>
    <row r="784" spans="1:6" x14ac:dyDescent="0.3">
      <c r="A784" s="301" t="s">
        <v>685</v>
      </c>
      <c r="B784" s="34" t="s">
        <v>45</v>
      </c>
      <c r="C784" s="314"/>
      <c r="D784" s="332">
        <v>7356.9450240000006</v>
      </c>
      <c r="E784" s="326">
        <f t="shared" si="225"/>
        <v>33106.252608000003</v>
      </c>
      <c r="F784" s="608">
        <f t="shared" si="226"/>
        <v>40463</v>
      </c>
    </row>
    <row r="785" spans="1:83" x14ac:dyDescent="0.3">
      <c r="A785" s="301"/>
      <c r="B785" s="34"/>
      <c r="C785" s="33"/>
      <c r="D785" s="332"/>
      <c r="E785" s="326"/>
      <c r="F785" s="638"/>
    </row>
    <row r="786" spans="1:83" x14ac:dyDescent="0.3">
      <c r="A786" s="303" t="s">
        <v>976</v>
      </c>
      <c r="B786" s="647"/>
      <c r="C786" s="33"/>
      <c r="D786" s="332"/>
      <c r="E786" s="326"/>
      <c r="F786" s="638"/>
    </row>
    <row r="787" spans="1:83" ht="16.2" x14ac:dyDescent="0.35">
      <c r="A787" s="637" t="s">
        <v>236</v>
      </c>
      <c r="B787" s="34" t="s">
        <v>45</v>
      </c>
      <c r="C787" s="33"/>
      <c r="D787" s="332"/>
      <c r="E787" s="326"/>
      <c r="F787" s="638"/>
    </row>
    <row r="788" spans="1:83" s="402" customFormat="1" x14ac:dyDescent="0.3">
      <c r="A788" s="617" t="s">
        <v>1387</v>
      </c>
      <c r="B788" s="34"/>
      <c r="C788" s="33"/>
      <c r="D788" s="332"/>
      <c r="E788" s="326"/>
      <c r="F788" s="638"/>
      <c r="G788" s="399"/>
      <c r="H788" s="399"/>
      <c r="I788" s="399"/>
      <c r="J788" s="399"/>
      <c r="K788" s="399"/>
      <c r="L788" s="399"/>
      <c r="M788" s="399"/>
      <c r="N788" s="399"/>
      <c r="O788" s="399"/>
      <c r="P788" s="399"/>
      <c r="Q788" s="399"/>
      <c r="R788" s="399"/>
      <c r="S788" s="399"/>
      <c r="T788" s="399"/>
      <c r="U788" s="399"/>
      <c r="V788" s="399"/>
      <c r="W788" s="399"/>
      <c r="X788" s="399"/>
      <c r="Y788" s="399"/>
      <c r="Z788" s="399"/>
      <c r="AA788" s="399"/>
      <c r="AB788" s="399"/>
      <c r="AC788" s="399"/>
      <c r="AD788" s="399"/>
      <c r="AE788" s="399"/>
      <c r="AF788" s="399"/>
      <c r="AG788" s="399"/>
      <c r="AH788" s="399"/>
      <c r="AI788" s="399"/>
      <c r="AJ788" s="399"/>
      <c r="AK788" s="399"/>
      <c r="AL788" s="399"/>
      <c r="AM788" s="399"/>
      <c r="AN788" s="399"/>
      <c r="AO788" s="399"/>
      <c r="AP788" s="399"/>
      <c r="AQ788" s="399"/>
      <c r="AR788" s="399"/>
      <c r="AS788" s="399"/>
      <c r="AT788" s="399"/>
      <c r="AU788" s="399"/>
      <c r="AV788" s="399"/>
      <c r="AW788" s="399"/>
      <c r="AX788" s="399"/>
      <c r="AY788" s="399"/>
      <c r="AZ788" s="399"/>
      <c r="BA788" s="399"/>
      <c r="BB788" s="399"/>
      <c r="BC788" s="399"/>
      <c r="BD788" s="399"/>
      <c r="BE788" s="399"/>
      <c r="BF788" s="399"/>
      <c r="BG788" s="399"/>
      <c r="BH788" s="399"/>
      <c r="BI788" s="399"/>
      <c r="BJ788" s="399"/>
      <c r="BK788" s="399"/>
      <c r="BL788" s="399"/>
      <c r="BM788" s="399"/>
      <c r="BN788" s="399"/>
      <c r="BO788" s="399"/>
      <c r="BP788" s="399"/>
      <c r="BQ788" s="399"/>
      <c r="BR788" s="399"/>
      <c r="BS788" s="399"/>
      <c r="BT788" s="399"/>
      <c r="BU788" s="399"/>
      <c r="BV788" s="399"/>
      <c r="BW788" s="399"/>
      <c r="BX788" s="399"/>
      <c r="BY788" s="399"/>
      <c r="BZ788" s="399"/>
      <c r="CA788" s="399"/>
      <c r="CB788" s="399"/>
      <c r="CC788" s="399"/>
      <c r="CD788" s="399"/>
      <c r="CE788" s="399"/>
    </row>
    <row r="789" spans="1:83" x14ac:dyDescent="0.3">
      <c r="A789" s="301" t="s">
        <v>237</v>
      </c>
      <c r="B789" s="34" t="s">
        <v>45</v>
      </c>
      <c r="C789" s="33"/>
      <c r="D789" s="332"/>
      <c r="E789" s="326"/>
      <c r="F789" s="638"/>
    </row>
    <row r="790" spans="1:83" x14ac:dyDescent="0.3">
      <c r="A790" s="301" t="s">
        <v>1417</v>
      </c>
      <c r="B790" s="34" t="s">
        <v>45</v>
      </c>
      <c r="C790" s="33"/>
      <c r="D790" s="332">
        <v>46965.600000000006</v>
      </c>
      <c r="E790" s="326">
        <f t="shared" ref="E790:E794" si="227">D790*4.5</f>
        <v>211345.2</v>
      </c>
      <c r="F790" s="608">
        <f t="shared" ref="F790:F794" si="228">ROUND(D790+E790,0)</f>
        <v>258311</v>
      </c>
    </row>
    <row r="791" spans="1:83" x14ac:dyDescent="0.3">
      <c r="A791" s="301" t="s">
        <v>1363</v>
      </c>
      <c r="B791" s="34" t="s">
        <v>45</v>
      </c>
      <c r="C791" s="33"/>
      <c r="D791" s="332">
        <v>93918.599999999991</v>
      </c>
      <c r="E791" s="326">
        <f t="shared" si="227"/>
        <v>422633.69999999995</v>
      </c>
      <c r="F791" s="608">
        <f t="shared" si="228"/>
        <v>516552</v>
      </c>
    </row>
    <row r="792" spans="1:83" x14ac:dyDescent="0.3">
      <c r="A792" s="301" t="s">
        <v>238</v>
      </c>
      <c r="B792" s="34" t="s">
        <v>45</v>
      </c>
      <c r="C792" s="33"/>
      <c r="D792" s="332">
        <v>0</v>
      </c>
      <c r="E792" s="326">
        <f t="shared" si="227"/>
        <v>0</v>
      </c>
      <c r="F792" s="608">
        <f t="shared" si="228"/>
        <v>0</v>
      </c>
    </row>
    <row r="793" spans="1:83" s="351" customFormat="1" x14ac:dyDescent="0.3">
      <c r="A793" s="640" t="s">
        <v>1365</v>
      </c>
      <c r="B793" s="34" t="s">
        <v>45</v>
      </c>
      <c r="C793" s="33"/>
      <c r="D793" s="332">
        <v>46965.600000000006</v>
      </c>
      <c r="E793" s="326">
        <f t="shared" si="227"/>
        <v>211345.2</v>
      </c>
      <c r="F793" s="608">
        <f t="shared" si="228"/>
        <v>258311</v>
      </c>
    </row>
    <row r="794" spans="1:83" x14ac:dyDescent="0.3">
      <c r="A794" s="301" t="s">
        <v>1366</v>
      </c>
      <c r="B794" s="34" t="s">
        <v>45</v>
      </c>
      <c r="C794" s="33"/>
      <c r="D794" s="332">
        <v>93918.599999999991</v>
      </c>
      <c r="E794" s="326">
        <f t="shared" si="227"/>
        <v>422633.69999999995</v>
      </c>
      <c r="F794" s="608">
        <f t="shared" si="228"/>
        <v>516552</v>
      </c>
    </row>
    <row r="795" spans="1:83" x14ac:dyDescent="0.3">
      <c r="A795" s="621" t="s">
        <v>1388</v>
      </c>
      <c r="B795" s="34"/>
      <c r="C795" s="33"/>
      <c r="D795" s="332"/>
      <c r="E795" s="326"/>
      <c r="F795" s="638"/>
    </row>
    <row r="796" spans="1:83" s="333" customFormat="1" x14ac:dyDescent="0.3">
      <c r="A796" s="301" t="s">
        <v>239</v>
      </c>
      <c r="B796" s="34" t="s">
        <v>45</v>
      </c>
      <c r="C796" s="33"/>
      <c r="D796" s="332"/>
      <c r="E796" s="326"/>
      <c r="F796" s="638"/>
    </row>
    <row r="797" spans="1:83" x14ac:dyDescent="0.3">
      <c r="A797" s="301"/>
      <c r="B797" s="34"/>
      <c r="C797" s="33"/>
      <c r="D797" s="332"/>
      <c r="E797" s="326"/>
      <c r="F797" s="638"/>
    </row>
    <row r="798" spans="1:83" x14ac:dyDescent="0.3">
      <c r="A798" s="303" t="s">
        <v>977</v>
      </c>
      <c r="B798" s="647"/>
      <c r="C798" s="33"/>
      <c r="D798" s="332"/>
      <c r="E798" s="326"/>
      <c r="F798" s="638"/>
    </row>
    <row r="799" spans="1:83" x14ac:dyDescent="0.3">
      <c r="A799" s="301" t="s">
        <v>1369</v>
      </c>
      <c r="B799" s="34" t="s">
        <v>45</v>
      </c>
      <c r="C799" s="33"/>
      <c r="D799" s="332">
        <v>28543.499999999996</v>
      </c>
      <c r="E799" s="326">
        <f t="shared" ref="E799:E805" si="229">D799*4.5</f>
        <v>128445.74999999999</v>
      </c>
      <c r="F799" s="608">
        <f t="shared" ref="F799:F805" si="230">ROUND(D799+E799,0)</f>
        <v>156989</v>
      </c>
    </row>
    <row r="800" spans="1:83" x14ac:dyDescent="0.3">
      <c r="A800" s="301" t="s">
        <v>233</v>
      </c>
      <c r="B800" s="34" t="s">
        <v>45</v>
      </c>
      <c r="C800" s="33"/>
      <c r="D800" s="332">
        <v>20268</v>
      </c>
      <c r="E800" s="326">
        <f t="shared" si="229"/>
        <v>91206</v>
      </c>
      <c r="F800" s="608">
        <f t="shared" si="230"/>
        <v>111474</v>
      </c>
    </row>
    <row r="801" spans="1:6" x14ac:dyDescent="0.3">
      <c r="A801" s="640" t="s">
        <v>1393</v>
      </c>
      <c r="B801" s="34" t="s">
        <v>45</v>
      </c>
      <c r="C801" s="33"/>
      <c r="D801" s="332">
        <v>20268.900000000001</v>
      </c>
      <c r="E801" s="326">
        <f t="shared" si="229"/>
        <v>91210.05</v>
      </c>
      <c r="F801" s="608">
        <f t="shared" si="230"/>
        <v>111479</v>
      </c>
    </row>
    <row r="802" spans="1:6" s="333" customFormat="1" x14ac:dyDescent="0.3">
      <c r="A802" s="640" t="s">
        <v>1393</v>
      </c>
      <c r="B802" s="34" t="s">
        <v>45</v>
      </c>
      <c r="C802" s="33"/>
      <c r="D802" s="332">
        <v>28542.6</v>
      </c>
      <c r="E802" s="326">
        <f t="shared" si="229"/>
        <v>128441.7</v>
      </c>
      <c r="F802" s="608">
        <f t="shared" si="230"/>
        <v>156984</v>
      </c>
    </row>
    <row r="803" spans="1:6" x14ac:dyDescent="0.3">
      <c r="A803" s="640" t="s">
        <v>1395</v>
      </c>
      <c r="B803" s="34" t="s">
        <v>45</v>
      </c>
      <c r="C803" s="33"/>
      <c r="D803" s="332">
        <v>3857.4</v>
      </c>
      <c r="E803" s="326">
        <f t="shared" si="229"/>
        <v>17358.3</v>
      </c>
      <c r="F803" s="608">
        <f t="shared" si="230"/>
        <v>21216</v>
      </c>
    </row>
    <row r="804" spans="1:6" x14ac:dyDescent="0.3">
      <c r="A804" s="640" t="s">
        <v>1394</v>
      </c>
      <c r="B804" s="34" t="s">
        <v>45</v>
      </c>
      <c r="C804" s="33"/>
      <c r="D804" s="332">
        <v>2162.7000000000003</v>
      </c>
      <c r="E804" s="326">
        <f t="shared" si="229"/>
        <v>9732.1500000000015</v>
      </c>
      <c r="F804" s="608">
        <f t="shared" si="230"/>
        <v>11895</v>
      </c>
    </row>
    <row r="805" spans="1:6" x14ac:dyDescent="0.3">
      <c r="A805" s="303" t="s">
        <v>1370</v>
      </c>
      <c r="B805" s="34" t="s">
        <v>45</v>
      </c>
      <c r="C805" s="33"/>
      <c r="D805" s="332">
        <v>27000</v>
      </c>
      <c r="E805" s="326">
        <f t="shared" si="229"/>
        <v>121500</v>
      </c>
      <c r="F805" s="608">
        <f t="shared" si="230"/>
        <v>148500</v>
      </c>
    </row>
    <row r="806" spans="1:6" s="351" customFormat="1" x14ac:dyDescent="0.3">
      <c r="A806" s="640"/>
      <c r="B806" s="33"/>
      <c r="C806" s="33"/>
      <c r="D806" s="332"/>
      <c r="E806" s="326"/>
      <c r="F806" s="638"/>
    </row>
    <row r="807" spans="1:6" s="351" customFormat="1" x14ac:dyDescent="0.3">
      <c r="A807" s="303" t="s">
        <v>978</v>
      </c>
      <c r="B807" s="33"/>
      <c r="C807" s="33"/>
      <c r="D807" s="332"/>
      <c r="E807" s="326"/>
      <c r="F807" s="638"/>
    </row>
    <row r="808" spans="1:6" s="351" customFormat="1" x14ac:dyDescent="0.3">
      <c r="A808" s="301" t="s">
        <v>979</v>
      </c>
      <c r="B808" s="34" t="s">
        <v>45</v>
      </c>
      <c r="C808" s="33"/>
      <c r="D808" s="332">
        <v>1632.3861964799999</v>
      </c>
      <c r="E808" s="326">
        <f t="shared" ref="E808:E810" si="231">D808*4.5</f>
        <v>7345.7378841599993</v>
      </c>
      <c r="F808" s="608">
        <f t="shared" ref="F808:F810" si="232">ROUND(D808+E808,0)</f>
        <v>8978</v>
      </c>
    </row>
    <row r="809" spans="1:6" s="351" customFormat="1" x14ac:dyDescent="0.3">
      <c r="A809" s="301" t="s">
        <v>980</v>
      </c>
      <c r="B809" s="34" t="s">
        <v>45</v>
      </c>
      <c r="C809" s="33"/>
      <c r="D809" s="332">
        <v>895.49999999999989</v>
      </c>
      <c r="E809" s="326">
        <f t="shared" si="231"/>
        <v>4029.7499999999995</v>
      </c>
      <c r="F809" s="608">
        <f t="shared" si="232"/>
        <v>4925</v>
      </c>
    </row>
    <row r="810" spans="1:6" x14ac:dyDescent="0.3">
      <c r="A810" s="301" t="s">
        <v>981</v>
      </c>
      <c r="B810" s="34" t="s">
        <v>45</v>
      </c>
      <c r="C810" s="33"/>
      <c r="D810" s="332">
        <v>1632.3861964799999</v>
      </c>
      <c r="E810" s="326">
        <f t="shared" si="231"/>
        <v>7345.7378841599993</v>
      </c>
      <c r="F810" s="608">
        <f t="shared" si="232"/>
        <v>8978</v>
      </c>
    </row>
    <row r="811" spans="1:6" s="333" customFormat="1" x14ac:dyDescent="0.3">
      <c r="A811" s="301"/>
      <c r="B811" s="34"/>
      <c r="C811" s="33"/>
      <c r="D811" s="332"/>
      <c r="E811" s="326"/>
      <c r="F811" s="638"/>
    </row>
    <row r="812" spans="1:6" x14ac:dyDescent="0.3">
      <c r="A812" s="303" t="s">
        <v>982</v>
      </c>
      <c r="B812" s="33"/>
      <c r="C812" s="33"/>
      <c r="D812" s="332"/>
      <c r="E812" s="326"/>
      <c r="F812" s="638"/>
    </row>
    <row r="813" spans="1:6" ht="16.2" x14ac:dyDescent="0.35">
      <c r="A813" s="637" t="s">
        <v>227</v>
      </c>
      <c r="B813" s="33"/>
      <c r="C813" s="33"/>
      <c r="D813" s="332"/>
      <c r="E813" s="326"/>
      <c r="F813" s="638"/>
    </row>
    <row r="814" spans="1:6" x14ac:dyDescent="0.3">
      <c r="A814" s="301" t="s">
        <v>240</v>
      </c>
      <c r="B814" s="34" t="s">
        <v>45</v>
      </c>
      <c r="C814" s="33"/>
      <c r="D814" s="332">
        <v>5776.1357721599998</v>
      </c>
      <c r="E814" s="326">
        <f t="shared" ref="E814:E817" si="233">D814*4.5</f>
        <v>25992.610974719999</v>
      </c>
      <c r="F814" s="608">
        <f t="shared" ref="F814:F817" si="234">ROUND(D814+E814,0)</f>
        <v>31769</v>
      </c>
    </row>
    <row r="815" spans="1:6" x14ac:dyDescent="0.3">
      <c r="A815" s="301" t="s">
        <v>241</v>
      </c>
      <c r="B815" s="34" t="s">
        <v>45</v>
      </c>
      <c r="C815" s="33"/>
      <c r="D815" s="332">
        <v>6655.11295488</v>
      </c>
      <c r="E815" s="326">
        <f t="shared" si="233"/>
        <v>29948.008296960001</v>
      </c>
      <c r="F815" s="608">
        <f t="shared" si="234"/>
        <v>36603</v>
      </c>
    </row>
    <row r="816" spans="1:6" x14ac:dyDescent="0.3">
      <c r="A816" s="301" t="s">
        <v>242</v>
      </c>
      <c r="B816" s="34" t="s">
        <v>45</v>
      </c>
      <c r="C816" s="33"/>
      <c r="D816" s="332">
        <v>6655.11295488</v>
      </c>
      <c r="E816" s="326">
        <f t="shared" si="233"/>
        <v>29948.008296960001</v>
      </c>
      <c r="F816" s="608">
        <f t="shared" si="234"/>
        <v>36603</v>
      </c>
    </row>
    <row r="817" spans="1:6" x14ac:dyDescent="0.3">
      <c r="A817" s="301" t="s">
        <v>243</v>
      </c>
      <c r="B817" s="34" t="s">
        <v>45</v>
      </c>
      <c r="C817" s="33"/>
      <c r="D817" s="332">
        <v>7471.3060531200008</v>
      </c>
      <c r="E817" s="326">
        <f t="shared" si="233"/>
        <v>33620.877239040004</v>
      </c>
      <c r="F817" s="608">
        <f t="shared" si="234"/>
        <v>41092</v>
      </c>
    </row>
    <row r="818" spans="1:6" x14ac:dyDescent="0.3">
      <c r="A818" s="301" t="s">
        <v>229</v>
      </c>
      <c r="B818" s="34" t="s">
        <v>45</v>
      </c>
      <c r="C818" s="33"/>
      <c r="D818" s="332"/>
      <c r="E818" s="326"/>
      <c r="F818" s="638"/>
    </row>
    <row r="819" spans="1:6" x14ac:dyDescent="0.3">
      <c r="A819" s="301" t="s">
        <v>240</v>
      </c>
      <c r="B819" s="34" t="s">
        <v>45</v>
      </c>
      <c r="C819" s="33"/>
      <c r="D819" s="332">
        <v>4959.9426739199989</v>
      </c>
      <c r="E819" s="326">
        <f t="shared" ref="E819:E822" si="235">D819*4.5</f>
        <v>22319.742032639995</v>
      </c>
      <c r="F819" s="608">
        <f t="shared" ref="F819:F822" si="236">ROUND(D819+E819,0)</f>
        <v>27280</v>
      </c>
    </row>
    <row r="820" spans="1:6" x14ac:dyDescent="0.3">
      <c r="A820" s="301" t="s">
        <v>241</v>
      </c>
      <c r="B820" s="34" t="s">
        <v>45</v>
      </c>
      <c r="C820" s="33"/>
      <c r="D820" s="332">
        <v>5776.1357721599998</v>
      </c>
      <c r="E820" s="326">
        <f t="shared" si="235"/>
        <v>25992.610974719999</v>
      </c>
      <c r="F820" s="608">
        <f t="shared" si="236"/>
        <v>31769</v>
      </c>
    </row>
    <row r="821" spans="1:6" x14ac:dyDescent="0.3">
      <c r="A821" s="301" t="s">
        <v>242</v>
      </c>
      <c r="B821" s="34" t="s">
        <v>45</v>
      </c>
      <c r="C821" s="33"/>
      <c r="D821" s="332">
        <v>5776.1357721599998</v>
      </c>
      <c r="E821" s="326">
        <f t="shared" si="235"/>
        <v>25992.610974719999</v>
      </c>
      <c r="F821" s="608">
        <f t="shared" si="236"/>
        <v>31769</v>
      </c>
    </row>
    <row r="822" spans="1:6" x14ac:dyDescent="0.3">
      <c r="A822" s="301" t="s">
        <v>243</v>
      </c>
      <c r="B822" s="34" t="s">
        <v>45</v>
      </c>
      <c r="C822" s="33"/>
      <c r="D822" s="332">
        <v>6655.11295488</v>
      </c>
      <c r="E822" s="326">
        <f t="shared" si="235"/>
        <v>29948.008296960001</v>
      </c>
      <c r="F822" s="608">
        <f t="shared" si="236"/>
        <v>36603</v>
      </c>
    </row>
    <row r="823" spans="1:6" x14ac:dyDescent="0.3">
      <c r="A823" s="301"/>
      <c r="B823" s="34"/>
      <c r="C823" s="33"/>
      <c r="D823" s="332"/>
      <c r="E823" s="326"/>
      <c r="F823" s="638"/>
    </row>
    <row r="824" spans="1:6" x14ac:dyDescent="0.3">
      <c r="A824" s="617" t="s">
        <v>1390</v>
      </c>
      <c r="B824" s="314"/>
      <c r="C824" s="33"/>
      <c r="D824" s="332"/>
      <c r="E824" s="326"/>
      <c r="F824" s="638"/>
    </row>
    <row r="825" spans="1:6" s="399" customFormat="1" x14ac:dyDescent="0.3">
      <c r="A825" s="640" t="s">
        <v>1391</v>
      </c>
      <c r="B825" s="34" t="s">
        <v>45</v>
      </c>
      <c r="C825" s="33"/>
      <c r="D825" s="332">
        <v>5866.2000000000007</v>
      </c>
      <c r="E825" s="326">
        <f t="shared" ref="E825:E826" si="237">D825*4.5</f>
        <v>26397.9</v>
      </c>
      <c r="F825" s="608">
        <f t="shared" ref="F825:F826" si="238">ROUND(D825+E825,0)</f>
        <v>32264</v>
      </c>
    </row>
    <row r="826" spans="1:6" x14ac:dyDescent="0.3">
      <c r="A826" s="640" t="s">
        <v>1392</v>
      </c>
      <c r="B826" s="34" t="s">
        <v>45</v>
      </c>
      <c r="C826" s="33"/>
      <c r="D826" s="332">
        <v>7069.5</v>
      </c>
      <c r="E826" s="326">
        <f t="shared" si="237"/>
        <v>31812.75</v>
      </c>
      <c r="F826" s="608">
        <f t="shared" si="238"/>
        <v>38882</v>
      </c>
    </row>
    <row r="827" spans="1:6" x14ac:dyDescent="0.3">
      <c r="A827" s="672"/>
      <c r="B827" s="34"/>
      <c r="C827" s="33"/>
      <c r="D827" s="332"/>
      <c r="E827" s="326"/>
      <c r="F827" s="638"/>
    </row>
    <row r="828" spans="1:6" s="351" customFormat="1" x14ac:dyDescent="0.3">
      <c r="A828" s="303" t="s">
        <v>983</v>
      </c>
      <c r="B828" s="33"/>
      <c r="C828" s="33"/>
      <c r="D828" s="332"/>
      <c r="E828" s="326"/>
      <c r="F828" s="638"/>
    </row>
    <row r="829" spans="1:6" s="351" customFormat="1" x14ac:dyDescent="0.3">
      <c r="A829" s="303" t="s">
        <v>282</v>
      </c>
      <c r="B829" s="33"/>
      <c r="C829" s="33"/>
      <c r="D829" s="332"/>
      <c r="E829" s="326"/>
      <c r="F829" s="638"/>
    </row>
    <row r="830" spans="1:6" s="351" customFormat="1" ht="16.2" x14ac:dyDescent="0.35">
      <c r="A830" s="637" t="s">
        <v>283</v>
      </c>
      <c r="B830" s="33"/>
      <c r="C830" s="33"/>
      <c r="D830" s="332"/>
      <c r="E830" s="326"/>
      <c r="F830" s="638"/>
    </row>
    <row r="831" spans="1:6" s="351" customFormat="1" x14ac:dyDescent="0.3">
      <c r="A831" s="301" t="s">
        <v>284</v>
      </c>
      <c r="B831" s="34" t="s">
        <v>45</v>
      </c>
      <c r="C831" s="33"/>
      <c r="D831" s="332">
        <v>15068.180275200004</v>
      </c>
      <c r="E831" s="326">
        <f t="shared" ref="E831:E833" si="239">D831*4.5</f>
        <v>67806.811238400012</v>
      </c>
      <c r="F831" s="608">
        <f t="shared" ref="F831:F833" si="240">ROUND(D831+E831,0)</f>
        <v>82875</v>
      </c>
    </row>
    <row r="832" spans="1:6" s="351" customFormat="1" x14ac:dyDescent="0.3">
      <c r="A832" s="301" t="s">
        <v>285</v>
      </c>
      <c r="B832" s="34" t="s">
        <v>45</v>
      </c>
      <c r="C832" s="33"/>
      <c r="D832" s="332">
        <v>17579.5436544</v>
      </c>
      <c r="E832" s="326">
        <f t="shared" si="239"/>
        <v>79107.946444800007</v>
      </c>
      <c r="F832" s="608">
        <f t="shared" si="240"/>
        <v>96687</v>
      </c>
    </row>
    <row r="833" spans="1:6" x14ac:dyDescent="0.3">
      <c r="A833" s="301" t="s">
        <v>286</v>
      </c>
      <c r="B833" s="34" t="s">
        <v>45</v>
      </c>
      <c r="C833" s="33"/>
      <c r="D833" s="332">
        <v>20718.747878399998</v>
      </c>
      <c r="E833" s="326">
        <f t="shared" si="239"/>
        <v>93234.36545279999</v>
      </c>
      <c r="F833" s="608">
        <f t="shared" si="240"/>
        <v>113953</v>
      </c>
    </row>
    <row r="834" spans="1:6" ht="16.2" x14ac:dyDescent="0.35">
      <c r="A834" s="637" t="s">
        <v>287</v>
      </c>
      <c r="B834" s="34"/>
      <c r="C834" s="33"/>
      <c r="D834" s="332"/>
      <c r="E834" s="326"/>
      <c r="F834" s="638"/>
    </row>
    <row r="835" spans="1:6" x14ac:dyDescent="0.3">
      <c r="A835" s="301" t="s">
        <v>284</v>
      </c>
      <c r="B835" s="34" t="s">
        <v>45</v>
      </c>
      <c r="C835" s="33"/>
      <c r="D835" s="332">
        <v>28252.838016000002</v>
      </c>
      <c r="E835" s="326">
        <f t="shared" ref="E835:E838" si="241">D835*4.5</f>
        <v>127137.771072</v>
      </c>
      <c r="F835" s="608">
        <f t="shared" ref="F835:F838" si="242">ROUND(D835+E835,0)</f>
        <v>155391</v>
      </c>
    </row>
    <row r="836" spans="1:6" x14ac:dyDescent="0.3">
      <c r="A836" s="301" t="s">
        <v>285</v>
      </c>
      <c r="B836" s="34" t="s">
        <v>45</v>
      </c>
      <c r="C836" s="33"/>
      <c r="D836" s="332">
        <v>32019.883084799993</v>
      </c>
      <c r="E836" s="326">
        <f t="shared" si="241"/>
        <v>144089.47388159996</v>
      </c>
      <c r="F836" s="608">
        <f t="shared" si="242"/>
        <v>176109</v>
      </c>
    </row>
    <row r="837" spans="1:6" x14ac:dyDescent="0.3">
      <c r="A837" s="301" t="s">
        <v>286</v>
      </c>
      <c r="B837" s="34" t="s">
        <v>45</v>
      </c>
      <c r="C837" s="33"/>
      <c r="D837" s="332">
        <v>20718.747878399998</v>
      </c>
      <c r="E837" s="326">
        <f t="shared" si="241"/>
        <v>93234.36545279999</v>
      </c>
      <c r="F837" s="608">
        <f t="shared" si="242"/>
        <v>113953</v>
      </c>
    </row>
    <row r="838" spans="1:6" ht="16.2" x14ac:dyDescent="0.35">
      <c r="A838" s="637" t="s">
        <v>288</v>
      </c>
      <c r="B838" s="34" t="s">
        <v>45</v>
      </c>
      <c r="C838" s="33"/>
      <c r="D838" s="332">
        <v>7910.79464448</v>
      </c>
      <c r="E838" s="326">
        <f t="shared" si="241"/>
        <v>35598.575900160002</v>
      </c>
      <c r="F838" s="608">
        <f t="shared" si="242"/>
        <v>43509</v>
      </c>
    </row>
    <row r="839" spans="1:6" ht="16.2" x14ac:dyDescent="0.35">
      <c r="A839" s="637" t="s">
        <v>289</v>
      </c>
      <c r="B839" s="34"/>
      <c r="C839" s="33"/>
      <c r="D839" s="332"/>
      <c r="E839" s="326"/>
      <c r="F839" s="638"/>
    </row>
    <row r="840" spans="1:6" ht="16.2" x14ac:dyDescent="0.35">
      <c r="A840" s="637" t="s">
        <v>283</v>
      </c>
      <c r="B840" s="34"/>
      <c r="C840" s="33"/>
      <c r="D840" s="332"/>
      <c r="E840" s="326"/>
      <c r="F840" s="638"/>
    </row>
    <row r="841" spans="1:6" x14ac:dyDescent="0.3">
      <c r="A841" s="301" t="s">
        <v>284</v>
      </c>
      <c r="B841" s="34" t="s">
        <v>45</v>
      </c>
      <c r="C841" s="33"/>
      <c r="D841" s="332">
        <v>3767.045068800001</v>
      </c>
      <c r="E841" s="326">
        <f t="shared" ref="E841:E843" si="243">D841*4.5</f>
        <v>16951.702809600003</v>
      </c>
      <c r="F841" s="608">
        <f t="shared" ref="F841:F843" si="244">ROUND(D841+E841,0)</f>
        <v>20719</v>
      </c>
    </row>
    <row r="842" spans="1:6" x14ac:dyDescent="0.3">
      <c r="A842" s="301" t="s">
        <v>285</v>
      </c>
      <c r="B842" s="34" t="s">
        <v>45</v>
      </c>
      <c r="C842" s="33"/>
      <c r="D842" s="332">
        <v>4708.8063359999996</v>
      </c>
      <c r="E842" s="326">
        <f t="shared" si="243"/>
        <v>21189.628511999999</v>
      </c>
      <c r="F842" s="608">
        <f t="shared" si="244"/>
        <v>25898</v>
      </c>
    </row>
    <row r="843" spans="1:6" x14ac:dyDescent="0.3">
      <c r="A843" s="301" t="s">
        <v>286</v>
      </c>
      <c r="B843" s="34" t="s">
        <v>45</v>
      </c>
      <c r="C843" s="33"/>
      <c r="D843" s="332">
        <v>4708.8063359999996</v>
      </c>
      <c r="E843" s="326">
        <f t="shared" si="243"/>
        <v>21189.628511999999</v>
      </c>
      <c r="F843" s="608">
        <f t="shared" si="244"/>
        <v>25898</v>
      </c>
    </row>
    <row r="844" spans="1:6" ht="16.2" x14ac:dyDescent="0.35">
      <c r="A844" s="637" t="s">
        <v>287</v>
      </c>
      <c r="B844" s="34"/>
      <c r="C844" s="33"/>
      <c r="D844" s="332"/>
      <c r="E844" s="326"/>
      <c r="F844" s="638"/>
    </row>
    <row r="845" spans="1:6" x14ac:dyDescent="0.3">
      <c r="A845" s="301" t="s">
        <v>284</v>
      </c>
      <c r="B845" s="34" t="s">
        <v>45</v>
      </c>
      <c r="C845" s="33"/>
      <c r="D845" s="332">
        <v>5650.5676031999992</v>
      </c>
      <c r="E845" s="326">
        <f t="shared" ref="E845:E849" si="245">D845*4.5</f>
        <v>25427.554214399996</v>
      </c>
      <c r="F845" s="608">
        <f t="shared" ref="F845:F849" si="246">ROUND(D845+E845,0)</f>
        <v>31078</v>
      </c>
    </row>
    <row r="846" spans="1:6" x14ac:dyDescent="0.3">
      <c r="A846" s="301" t="s">
        <v>285</v>
      </c>
      <c r="B846" s="34" t="s">
        <v>45</v>
      </c>
      <c r="C846" s="33"/>
      <c r="D846" s="332">
        <v>7157.3856307200003</v>
      </c>
      <c r="E846" s="326">
        <f t="shared" si="245"/>
        <v>32208.235338240003</v>
      </c>
      <c r="F846" s="608">
        <f t="shared" si="246"/>
        <v>39366</v>
      </c>
    </row>
    <row r="847" spans="1:6" x14ac:dyDescent="0.3">
      <c r="A847" s="301" t="s">
        <v>286</v>
      </c>
      <c r="B847" s="34" t="s">
        <v>45</v>
      </c>
      <c r="C847" s="33"/>
      <c r="D847" s="332">
        <v>7157.3856307200003</v>
      </c>
      <c r="E847" s="326">
        <f t="shared" si="245"/>
        <v>32208.235338240003</v>
      </c>
      <c r="F847" s="608">
        <f t="shared" si="246"/>
        <v>39366</v>
      </c>
    </row>
    <row r="848" spans="1:6" x14ac:dyDescent="0.3">
      <c r="A848" s="301" t="s">
        <v>290</v>
      </c>
      <c r="B848" s="34" t="s">
        <v>45</v>
      </c>
      <c r="C848" s="33"/>
      <c r="D848" s="332">
        <v>3139.2042240000005</v>
      </c>
      <c r="E848" s="326">
        <f t="shared" si="245"/>
        <v>14126.419008000003</v>
      </c>
      <c r="F848" s="608">
        <f t="shared" si="246"/>
        <v>17266</v>
      </c>
    </row>
    <row r="849" spans="1:6" x14ac:dyDescent="0.3">
      <c r="A849" s="301" t="s">
        <v>291</v>
      </c>
      <c r="B849" s="34"/>
      <c r="C849" s="33"/>
      <c r="D849" s="332">
        <v>188.35225344</v>
      </c>
      <c r="E849" s="326">
        <f t="shared" si="245"/>
        <v>847.58514047999995</v>
      </c>
      <c r="F849" s="608">
        <f t="shared" si="246"/>
        <v>1036</v>
      </c>
    </row>
    <row r="850" spans="1:6" x14ac:dyDescent="0.3">
      <c r="A850" s="301"/>
      <c r="B850" s="34"/>
      <c r="C850" s="33"/>
      <c r="D850" s="332"/>
      <c r="E850" s="326"/>
      <c r="F850" s="638"/>
    </row>
    <row r="851" spans="1:6" x14ac:dyDescent="0.3">
      <c r="A851" s="303" t="s">
        <v>984</v>
      </c>
      <c r="B851" s="33"/>
      <c r="C851" s="33"/>
      <c r="D851" s="332"/>
      <c r="E851" s="326"/>
      <c r="F851" s="638"/>
    </row>
    <row r="852" spans="1:6" x14ac:dyDescent="0.3">
      <c r="A852" s="303" t="s">
        <v>985</v>
      </c>
      <c r="B852" s="33"/>
      <c r="C852" s="33"/>
      <c r="D852" s="332"/>
      <c r="E852" s="326"/>
      <c r="F852" s="638"/>
    </row>
    <row r="853" spans="1:6" x14ac:dyDescent="0.3">
      <c r="A853" s="301" t="s">
        <v>244</v>
      </c>
      <c r="B853" s="33"/>
      <c r="C853" s="33"/>
      <c r="D853" s="332"/>
      <c r="E853" s="326"/>
      <c r="F853" s="638"/>
    </row>
    <row r="854" spans="1:6" x14ac:dyDescent="0.3">
      <c r="A854" s="303" t="s">
        <v>227</v>
      </c>
      <c r="B854" s="314"/>
      <c r="C854" s="33"/>
      <c r="D854" s="332"/>
      <c r="E854" s="326"/>
      <c r="F854" s="638"/>
    </row>
    <row r="855" spans="1:6" x14ac:dyDescent="0.3">
      <c r="A855" s="301" t="s">
        <v>1389</v>
      </c>
      <c r="B855" s="33"/>
      <c r="C855" s="33"/>
      <c r="D855" s="332"/>
      <c r="E855" s="326"/>
      <c r="F855" s="638"/>
    </row>
    <row r="856" spans="1:6" x14ac:dyDescent="0.3">
      <c r="A856" s="301" t="s">
        <v>240</v>
      </c>
      <c r="B856" s="34" t="s">
        <v>45</v>
      </c>
      <c r="C856" s="33"/>
      <c r="D856" s="332">
        <v>1632.3861964799999</v>
      </c>
      <c r="E856" s="326">
        <f t="shared" ref="E856:E858" si="247">D856*4.5</f>
        <v>7345.7378841599993</v>
      </c>
      <c r="F856" s="608">
        <f t="shared" ref="F856:F858" si="248">ROUND(D856+E856,0)</f>
        <v>8978</v>
      </c>
    </row>
    <row r="857" spans="1:6" x14ac:dyDescent="0.3">
      <c r="A857" s="301" t="s">
        <v>245</v>
      </c>
      <c r="B857" s="34" t="s">
        <v>45</v>
      </c>
      <c r="C857" s="33"/>
      <c r="D857" s="332">
        <v>2071.87478784</v>
      </c>
      <c r="E857" s="326">
        <f t="shared" si="247"/>
        <v>9323.4365452799993</v>
      </c>
      <c r="F857" s="608">
        <f t="shared" si="248"/>
        <v>11395</v>
      </c>
    </row>
    <row r="858" spans="1:6" x14ac:dyDescent="0.3">
      <c r="A858" s="301" t="s">
        <v>242</v>
      </c>
      <c r="B858" s="34" t="s">
        <v>45</v>
      </c>
      <c r="C858" s="33"/>
      <c r="D858" s="332">
        <v>2511.3633792000001</v>
      </c>
      <c r="E858" s="326">
        <f t="shared" si="247"/>
        <v>11301.1352064</v>
      </c>
      <c r="F858" s="608">
        <f t="shared" si="248"/>
        <v>13812</v>
      </c>
    </row>
    <row r="859" spans="1:6" x14ac:dyDescent="0.3">
      <c r="A859" s="301" t="s">
        <v>243</v>
      </c>
      <c r="B859" s="34" t="s">
        <v>45</v>
      </c>
      <c r="C859" s="33"/>
      <c r="D859" s="332">
        <v>0</v>
      </c>
      <c r="E859" s="326"/>
      <c r="F859" s="638"/>
    </row>
    <row r="860" spans="1:6" x14ac:dyDescent="0.3">
      <c r="A860" s="303" t="s">
        <v>229</v>
      </c>
      <c r="B860" s="34"/>
      <c r="C860" s="33"/>
      <c r="D860" s="332"/>
      <c r="E860" s="326"/>
      <c r="F860" s="638"/>
    </row>
    <row r="861" spans="1:6" x14ac:dyDescent="0.3">
      <c r="A861" s="301" t="s">
        <v>240</v>
      </c>
      <c r="B861" s="34" t="s">
        <v>45</v>
      </c>
      <c r="C861" s="33"/>
      <c r="D861" s="332">
        <v>2369.6999999999998</v>
      </c>
      <c r="E861" s="326">
        <f t="shared" ref="E861" si="249">D861*4.5</f>
        <v>10663.65</v>
      </c>
      <c r="F861" s="608">
        <f t="shared" ref="F861" si="250">ROUND(D861+E861,0)</f>
        <v>13033</v>
      </c>
    </row>
    <row r="862" spans="1:6" x14ac:dyDescent="0.3">
      <c r="A862" s="301" t="s">
        <v>245</v>
      </c>
      <c r="B862" s="34" t="s">
        <v>45</v>
      </c>
      <c r="C862" s="33"/>
      <c r="D862" s="332">
        <v>0</v>
      </c>
      <c r="E862" s="326"/>
      <c r="F862" s="638"/>
    </row>
    <row r="863" spans="1:6" x14ac:dyDescent="0.3">
      <c r="A863" s="301" t="s">
        <v>242</v>
      </c>
      <c r="B863" s="34" t="s">
        <v>45</v>
      </c>
      <c r="C863" s="33"/>
      <c r="D863" s="332">
        <v>3103.2</v>
      </c>
      <c r="E863" s="326">
        <f t="shared" ref="E863" si="251">D863*4.5</f>
        <v>13964.4</v>
      </c>
      <c r="F863" s="608">
        <f t="shared" ref="F863" si="252">ROUND(D863+E863,0)</f>
        <v>17068</v>
      </c>
    </row>
    <row r="864" spans="1:6" x14ac:dyDescent="0.3">
      <c r="A864" s="301" t="s">
        <v>243</v>
      </c>
      <c r="B864" s="34" t="s">
        <v>45</v>
      </c>
      <c r="C864" s="33"/>
      <c r="D864" s="332">
        <v>0</v>
      </c>
      <c r="E864" s="326"/>
      <c r="F864" s="639"/>
    </row>
    <row r="865" spans="1:6" x14ac:dyDescent="0.3">
      <c r="A865" s="301"/>
      <c r="B865" s="34"/>
      <c r="C865" s="33"/>
      <c r="D865" s="332"/>
      <c r="E865" s="326"/>
      <c r="F865" s="639"/>
    </row>
    <row r="866" spans="1:6" x14ac:dyDescent="0.3">
      <c r="A866" s="301"/>
      <c r="B866" s="34"/>
      <c r="C866" s="33"/>
      <c r="D866" s="332"/>
      <c r="E866" s="326"/>
      <c r="F866" s="608"/>
    </row>
    <row r="867" spans="1:6" x14ac:dyDescent="0.3">
      <c r="A867" s="303" t="s">
        <v>986</v>
      </c>
      <c r="B867" s="34"/>
      <c r="C867" s="33"/>
      <c r="D867" s="332">
        <v>2326.5</v>
      </c>
      <c r="E867" s="326">
        <f t="shared" ref="E867" si="253">D867*4.5</f>
        <v>10469.25</v>
      </c>
      <c r="F867" s="608">
        <f t="shared" ref="F867" si="254">ROUND(D867+E867,0)</f>
        <v>12796</v>
      </c>
    </row>
    <row r="868" spans="1:6" x14ac:dyDescent="0.3">
      <c r="A868" s="301" t="s">
        <v>246</v>
      </c>
      <c r="B868" s="34" t="s">
        <v>45</v>
      </c>
      <c r="C868" s="33"/>
      <c r="D868" s="332">
        <v>0</v>
      </c>
      <c r="E868" s="332"/>
      <c r="F868" s="608"/>
    </row>
    <row r="869" spans="1:6" x14ac:dyDescent="0.3">
      <c r="A869" s="301" t="s">
        <v>247</v>
      </c>
      <c r="B869" s="34" t="s">
        <v>45</v>
      </c>
      <c r="C869" s="33"/>
      <c r="D869" s="332">
        <v>0</v>
      </c>
      <c r="E869" s="332"/>
      <c r="F869" s="608"/>
    </row>
    <row r="870" spans="1:6" s="351" customFormat="1" x14ac:dyDescent="0.3">
      <c r="A870" s="301" t="s">
        <v>248</v>
      </c>
      <c r="B870" s="34" t="s">
        <v>45</v>
      </c>
      <c r="C870" s="33"/>
      <c r="D870" s="332">
        <v>0</v>
      </c>
      <c r="E870" s="332"/>
      <c r="F870" s="608"/>
    </row>
    <row r="871" spans="1:6" x14ac:dyDescent="0.3">
      <c r="A871" s="301" t="s">
        <v>249</v>
      </c>
      <c r="B871" s="34" t="s">
        <v>45</v>
      </c>
      <c r="C871" s="33"/>
      <c r="D871" s="332">
        <v>0</v>
      </c>
      <c r="E871" s="332"/>
      <c r="F871" s="608"/>
    </row>
    <row r="872" spans="1:6" x14ac:dyDescent="0.3">
      <c r="A872" s="301"/>
      <c r="B872" s="34"/>
      <c r="C872" s="33"/>
      <c r="D872" s="332"/>
      <c r="E872" s="326"/>
      <c r="F872" s="608"/>
    </row>
    <row r="873" spans="1:6" x14ac:dyDescent="0.3">
      <c r="A873" s="303" t="s">
        <v>1433</v>
      </c>
      <c r="B873" s="34"/>
      <c r="C873" s="33"/>
      <c r="D873" s="332"/>
      <c r="E873" s="326"/>
      <c r="F873" s="608"/>
    </row>
    <row r="874" spans="1:6" x14ac:dyDescent="0.3">
      <c r="A874" s="301" t="s">
        <v>250</v>
      </c>
      <c r="B874" s="34" t="s">
        <v>45</v>
      </c>
      <c r="C874" s="33"/>
      <c r="D874" s="332">
        <v>816.19309823999993</v>
      </c>
      <c r="E874" s="326">
        <f t="shared" ref="E874:E876" si="255">D874*4.5</f>
        <v>3672.8689420799997</v>
      </c>
      <c r="F874" s="608">
        <f t="shared" ref="F874:F876" si="256">ROUND(D874+E874,0)</f>
        <v>4489</v>
      </c>
    </row>
    <row r="875" spans="1:6" x14ac:dyDescent="0.3">
      <c r="A875" s="301" t="s">
        <v>251</v>
      </c>
      <c r="B875" s="34" t="s">
        <v>45</v>
      </c>
      <c r="C875" s="33"/>
      <c r="D875" s="332">
        <v>1255.6816896</v>
      </c>
      <c r="E875" s="326">
        <f t="shared" si="255"/>
        <v>5650.5676032000001</v>
      </c>
      <c r="F875" s="608">
        <f t="shared" si="256"/>
        <v>6906</v>
      </c>
    </row>
    <row r="876" spans="1:6" x14ac:dyDescent="0.3">
      <c r="A876" s="301" t="s">
        <v>252</v>
      </c>
      <c r="B876" s="34" t="s">
        <v>45</v>
      </c>
      <c r="C876" s="33"/>
      <c r="D876" s="332">
        <v>678.06811238400019</v>
      </c>
      <c r="E876" s="326">
        <f t="shared" si="255"/>
        <v>3051.306505728001</v>
      </c>
      <c r="F876" s="608">
        <f t="shared" si="256"/>
        <v>3729</v>
      </c>
    </row>
    <row r="877" spans="1:6" x14ac:dyDescent="0.3">
      <c r="A877" s="301"/>
      <c r="B877" s="33"/>
      <c r="C877" s="33"/>
      <c r="D877" s="332"/>
      <c r="E877" s="326"/>
      <c r="F877" s="608"/>
    </row>
    <row r="878" spans="1:6" x14ac:dyDescent="0.3">
      <c r="A878" s="303" t="s">
        <v>253</v>
      </c>
      <c r="B878" s="33"/>
      <c r="C878" s="33"/>
      <c r="D878" s="332"/>
      <c r="E878" s="326"/>
      <c r="F878" s="608"/>
    </row>
    <row r="879" spans="1:6" x14ac:dyDescent="0.3">
      <c r="A879" s="301" t="s">
        <v>254</v>
      </c>
      <c r="B879" s="34" t="s">
        <v>45</v>
      </c>
      <c r="C879" s="33"/>
      <c r="D879" s="332">
        <v>0</v>
      </c>
      <c r="E879" s="326"/>
      <c r="F879" s="608"/>
    </row>
    <row r="880" spans="1:6" x14ac:dyDescent="0.3">
      <c r="A880" s="303" t="s">
        <v>255</v>
      </c>
      <c r="B880" s="34" t="s">
        <v>45</v>
      </c>
      <c r="C880" s="33"/>
      <c r="D880" s="332">
        <v>0</v>
      </c>
      <c r="E880" s="326"/>
      <c r="F880" s="608"/>
    </row>
    <row r="881" spans="1:6" x14ac:dyDescent="0.3">
      <c r="A881" s="301" t="s">
        <v>256</v>
      </c>
      <c r="B881" s="34" t="s">
        <v>45</v>
      </c>
      <c r="C881" s="33"/>
      <c r="D881" s="332">
        <v>0</v>
      </c>
      <c r="E881" s="326"/>
      <c r="F881" s="608"/>
    </row>
    <row r="882" spans="1:6" x14ac:dyDescent="0.3">
      <c r="A882" s="303" t="s">
        <v>255</v>
      </c>
      <c r="B882" s="34" t="s">
        <v>45</v>
      </c>
      <c r="C882" s="33"/>
      <c r="D882" s="332">
        <v>0</v>
      </c>
      <c r="E882" s="326"/>
      <c r="F882" s="608"/>
    </row>
    <row r="883" spans="1:6" x14ac:dyDescent="0.3">
      <c r="A883" s="301" t="s">
        <v>987</v>
      </c>
      <c r="B883" s="34"/>
      <c r="C883" s="33"/>
      <c r="D883" s="332">
        <v>0</v>
      </c>
      <c r="E883" s="326"/>
      <c r="F883" s="608"/>
    </row>
    <row r="884" spans="1:6" x14ac:dyDescent="0.3">
      <c r="A884" s="301" t="s">
        <v>257</v>
      </c>
      <c r="B884" s="34"/>
      <c r="C884" s="33"/>
      <c r="D884" s="332">
        <v>0</v>
      </c>
      <c r="E884" s="326"/>
      <c r="F884" s="608"/>
    </row>
    <row r="885" spans="1:6" x14ac:dyDescent="0.3">
      <c r="A885" s="301" t="s">
        <v>258</v>
      </c>
      <c r="B885" s="34"/>
      <c r="C885" s="33"/>
      <c r="D885" s="332">
        <v>0</v>
      </c>
      <c r="E885" s="326"/>
      <c r="F885" s="608"/>
    </row>
    <row r="886" spans="1:6" x14ac:dyDescent="0.3">
      <c r="A886" s="301" t="s">
        <v>259</v>
      </c>
      <c r="B886" s="34" t="s">
        <v>45</v>
      </c>
      <c r="C886" s="33"/>
      <c r="D886" s="332">
        <v>0</v>
      </c>
      <c r="E886" s="326"/>
      <c r="F886" s="608"/>
    </row>
    <row r="887" spans="1:6" x14ac:dyDescent="0.3">
      <c r="A887" s="301" t="s">
        <v>260</v>
      </c>
      <c r="B887" s="33"/>
      <c r="C887" s="33"/>
      <c r="D887" s="332">
        <v>0</v>
      </c>
      <c r="E887" s="326"/>
      <c r="F887" s="608"/>
    </row>
    <row r="888" spans="1:6" x14ac:dyDescent="0.3">
      <c r="A888" s="301" t="s">
        <v>261</v>
      </c>
      <c r="B888" s="33"/>
      <c r="C888" s="33"/>
      <c r="D888" s="332">
        <v>0</v>
      </c>
      <c r="E888" s="326"/>
      <c r="F888" s="608"/>
    </row>
    <row r="889" spans="1:6" x14ac:dyDescent="0.3">
      <c r="A889" s="301" t="s">
        <v>262</v>
      </c>
      <c r="B889" s="33"/>
      <c r="C889" s="33"/>
      <c r="D889" s="332">
        <v>0</v>
      </c>
      <c r="E889" s="326"/>
      <c r="F889" s="608"/>
    </row>
    <row r="890" spans="1:6" x14ac:dyDescent="0.3">
      <c r="A890" s="301" t="s">
        <v>263</v>
      </c>
      <c r="B890" s="33"/>
      <c r="C890" s="33"/>
      <c r="D890" s="332">
        <v>0</v>
      </c>
      <c r="E890" s="326"/>
      <c r="F890" s="608"/>
    </row>
    <row r="891" spans="1:6" x14ac:dyDescent="0.3">
      <c r="A891" s="671"/>
      <c r="B891" s="33"/>
      <c r="C891" s="33"/>
      <c r="D891" s="332"/>
      <c r="E891" s="326"/>
      <c r="F891" s="608"/>
    </row>
    <row r="892" spans="1:6" s="175" customFormat="1" x14ac:dyDescent="0.3">
      <c r="A892" s="303" t="s">
        <v>1501</v>
      </c>
      <c r="B892" s="33"/>
      <c r="C892" s="33"/>
      <c r="D892" s="332"/>
      <c r="E892" s="326"/>
      <c r="F892" s="608"/>
    </row>
    <row r="893" spans="1:6" x14ac:dyDescent="0.3">
      <c r="A893" s="301" t="s">
        <v>264</v>
      </c>
      <c r="B893" s="33"/>
      <c r="C893" s="33"/>
      <c r="D893" s="332"/>
      <c r="E893" s="326"/>
      <c r="F893" s="608"/>
    </row>
    <row r="894" spans="1:6" x14ac:dyDescent="0.3">
      <c r="A894" s="301" t="s">
        <v>988</v>
      </c>
      <c r="B894" s="34" t="s">
        <v>45</v>
      </c>
      <c r="C894" s="33"/>
      <c r="D894" s="332">
        <v>125.56816896000001</v>
      </c>
      <c r="E894" s="326">
        <f t="shared" ref="E894:E897" si="257">D894*4.5</f>
        <v>565.05676032000008</v>
      </c>
      <c r="F894" s="608">
        <f t="shared" ref="F894:F897" si="258">ROUND(D894+E894,0)</f>
        <v>691</v>
      </c>
    </row>
    <row r="895" spans="1:6" x14ac:dyDescent="0.3">
      <c r="A895" s="301" t="s">
        <v>266</v>
      </c>
      <c r="B895" s="34" t="s">
        <v>45</v>
      </c>
      <c r="C895" s="33"/>
      <c r="D895" s="332">
        <v>62.784084480000004</v>
      </c>
      <c r="E895" s="326">
        <f t="shared" si="257"/>
        <v>282.52838016000004</v>
      </c>
      <c r="F895" s="608">
        <f t="shared" si="258"/>
        <v>345</v>
      </c>
    </row>
    <row r="896" spans="1:6" x14ac:dyDescent="0.3">
      <c r="A896" s="301" t="s">
        <v>989</v>
      </c>
      <c r="B896" s="34" t="s">
        <v>45</v>
      </c>
      <c r="C896" s="33"/>
      <c r="D896" s="332">
        <v>62.784084480000004</v>
      </c>
      <c r="E896" s="326">
        <f t="shared" si="257"/>
        <v>282.52838016000004</v>
      </c>
      <c r="F896" s="608">
        <f t="shared" si="258"/>
        <v>345</v>
      </c>
    </row>
    <row r="897" spans="1:6" x14ac:dyDescent="0.3">
      <c r="A897" s="301" t="s">
        <v>267</v>
      </c>
      <c r="B897" s="34" t="s">
        <v>45</v>
      </c>
      <c r="C897" s="33"/>
      <c r="D897" s="332">
        <v>62.784084480000004</v>
      </c>
      <c r="E897" s="326">
        <f t="shared" si="257"/>
        <v>282.52838016000004</v>
      </c>
      <c r="F897" s="608">
        <f t="shared" si="258"/>
        <v>345</v>
      </c>
    </row>
    <row r="898" spans="1:6" x14ac:dyDescent="0.3">
      <c r="A898" s="301"/>
      <c r="B898" s="34"/>
      <c r="C898" s="33"/>
      <c r="D898" s="332"/>
      <c r="E898" s="326"/>
      <c r="F898" s="608"/>
    </row>
    <row r="899" spans="1:6" x14ac:dyDescent="0.3">
      <c r="A899" s="301" t="s">
        <v>268</v>
      </c>
      <c r="B899" s="34" t="s">
        <v>45</v>
      </c>
      <c r="C899" s="33"/>
      <c r="D899" s="332"/>
      <c r="E899" s="326"/>
      <c r="F899" s="608"/>
    </row>
    <row r="900" spans="1:6" x14ac:dyDescent="0.3">
      <c r="A900" s="301" t="s">
        <v>265</v>
      </c>
      <c r="B900" s="34" t="s">
        <v>45</v>
      </c>
      <c r="C900" s="33"/>
      <c r="D900" s="332">
        <v>125.56816896000001</v>
      </c>
      <c r="E900" s="326">
        <f t="shared" ref="E900:E901" si="259">D900*4.5</f>
        <v>565.05676032000008</v>
      </c>
      <c r="F900" s="608">
        <f t="shared" ref="F900:F901" si="260">ROUND(D900+E900,0)</f>
        <v>691</v>
      </c>
    </row>
    <row r="901" spans="1:6" x14ac:dyDescent="0.3">
      <c r="A901" s="301" t="s">
        <v>266</v>
      </c>
      <c r="B901" s="34" t="s">
        <v>45</v>
      </c>
      <c r="C901" s="33"/>
      <c r="D901" s="332">
        <v>62.784084480000004</v>
      </c>
      <c r="E901" s="326">
        <f t="shared" si="259"/>
        <v>282.52838016000004</v>
      </c>
      <c r="F901" s="608">
        <f t="shared" si="260"/>
        <v>345</v>
      </c>
    </row>
    <row r="902" spans="1:6" x14ac:dyDescent="0.3">
      <c r="A902" s="301" t="s">
        <v>269</v>
      </c>
      <c r="B902" s="34" t="s">
        <v>45</v>
      </c>
      <c r="C902" s="33"/>
      <c r="D902" s="332">
        <v>0</v>
      </c>
      <c r="E902" s="326"/>
      <c r="F902" s="608"/>
    </row>
    <row r="903" spans="1:6" x14ac:dyDescent="0.3">
      <c r="A903" s="301" t="s">
        <v>264</v>
      </c>
      <c r="B903" s="34" t="s">
        <v>45</v>
      </c>
      <c r="C903" s="33"/>
      <c r="D903" s="332">
        <v>0</v>
      </c>
      <c r="E903" s="326"/>
      <c r="F903" s="608"/>
    </row>
    <row r="904" spans="1:6" x14ac:dyDescent="0.3">
      <c r="A904" s="301" t="s">
        <v>990</v>
      </c>
      <c r="B904" s="34" t="s">
        <v>45</v>
      </c>
      <c r="C904" s="33"/>
      <c r="D904" s="332">
        <v>3013.63605504</v>
      </c>
      <c r="E904" s="326">
        <f t="shared" ref="E904:E905" si="261">D904*4.5</f>
        <v>13561.362247679999</v>
      </c>
      <c r="F904" s="608">
        <f t="shared" ref="F904:F905" si="262">ROUND(D904+E904,0)</f>
        <v>16575</v>
      </c>
    </row>
    <row r="905" spans="1:6" x14ac:dyDescent="0.3">
      <c r="A905" s="301" t="s">
        <v>270</v>
      </c>
      <c r="B905" s="34" t="s">
        <v>45</v>
      </c>
      <c r="C905" s="33"/>
      <c r="D905" s="332">
        <v>6027.2721100799999</v>
      </c>
      <c r="E905" s="326">
        <f t="shared" si="261"/>
        <v>27122.724495359998</v>
      </c>
      <c r="F905" s="608">
        <f t="shared" si="262"/>
        <v>33150</v>
      </c>
    </row>
    <row r="906" spans="1:6" x14ac:dyDescent="0.3">
      <c r="A906" s="301" t="s">
        <v>271</v>
      </c>
      <c r="B906" s="34" t="s">
        <v>45</v>
      </c>
      <c r="C906" s="33"/>
      <c r="D906" s="332">
        <v>0</v>
      </c>
      <c r="E906" s="326"/>
      <c r="F906" s="608"/>
    </row>
    <row r="907" spans="1:6" x14ac:dyDescent="0.3">
      <c r="A907" s="301" t="s">
        <v>272</v>
      </c>
      <c r="B907" s="34" t="s">
        <v>45</v>
      </c>
      <c r="C907" s="33"/>
      <c r="D907" s="332">
        <v>3013.63605504</v>
      </c>
      <c r="E907" s="326">
        <f t="shared" ref="E907" si="263">D907*4.5</f>
        <v>13561.362247679999</v>
      </c>
      <c r="F907" s="608">
        <f t="shared" ref="F907" si="264">ROUND(D907+E907,0)</f>
        <v>16575</v>
      </c>
    </row>
    <row r="908" spans="1:6" x14ac:dyDescent="0.3">
      <c r="A908" s="301" t="s">
        <v>268</v>
      </c>
      <c r="B908" s="34"/>
      <c r="C908" s="33"/>
      <c r="D908" s="332">
        <v>0</v>
      </c>
      <c r="E908" s="326"/>
      <c r="F908" s="608"/>
    </row>
    <row r="909" spans="1:6" x14ac:dyDescent="0.3">
      <c r="A909" s="301" t="s">
        <v>273</v>
      </c>
      <c r="B909" s="34" t="s">
        <v>45</v>
      </c>
      <c r="C909" s="33"/>
      <c r="D909" s="332">
        <v>2260.2270412799999</v>
      </c>
      <c r="E909" s="326">
        <f t="shared" ref="E909:E913" si="265">D909*4.5</f>
        <v>10171.021685759999</v>
      </c>
      <c r="F909" s="608">
        <f t="shared" ref="F909:F913" si="266">ROUND(D909+E909,0)</f>
        <v>12431</v>
      </c>
    </row>
    <row r="910" spans="1:6" x14ac:dyDescent="0.3">
      <c r="A910" s="301" t="s">
        <v>1242</v>
      </c>
      <c r="B910" s="34" t="s">
        <v>45</v>
      </c>
      <c r="C910" s="33"/>
      <c r="D910" s="332">
        <v>4520.4540825599997</v>
      </c>
      <c r="E910" s="326">
        <f t="shared" si="265"/>
        <v>20342.043371519998</v>
      </c>
      <c r="F910" s="608">
        <f t="shared" si="266"/>
        <v>24862</v>
      </c>
    </row>
    <row r="911" spans="1:6" x14ac:dyDescent="0.3">
      <c r="A911" s="301" t="s">
        <v>274</v>
      </c>
      <c r="B911" s="34" t="s">
        <v>45</v>
      </c>
      <c r="C911" s="33"/>
      <c r="D911" s="332">
        <v>3013.63605504</v>
      </c>
      <c r="E911" s="326">
        <f t="shared" si="265"/>
        <v>13561.362247679999</v>
      </c>
      <c r="F911" s="608">
        <f t="shared" si="266"/>
        <v>16575</v>
      </c>
    </row>
    <row r="912" spans="1:6" x14ac:dyDescent="0.3">
      <c r="A912" s="301" t="s">
        <v>275</v>
      </c>
      <c r="B912" s="34" t="s">
        <v>45</v>
      </c>
      <c r="C912" s="33"/>
      <c r="D912" s="332">
        <v>9543.1808409600017</v>
      </c>
      <c r="E912" s="326">
        <f t="shared" si="265"/>
        <v>42944.313784320009</v>
      </c>
      <c r="F912" s="608">
        <f t="shared" si="266"/>
        <v>52487</v>
      </c>
    </row>
    <row r="913" spans="1:6" x14ac:dyDescent="0.3">
      <c r="A913" s="301" t="s">
        <v>276</v>
      </c>
      <c r="B913" s="34" t="s">
        <v>45</v>
      </c>
      <c r="C913" s="33"/>
      <c r="D913" s="332">
        <v>2511.3633792000001</v>
      </c>
      <c r="E913" s="326">
        <f t="shared" si="265"/>
        <v>11301.1352064</v>
      </c>
      <c r="F913" s="608">
        <f t="shared" si="266"/>
        <v>13812</v>
      </c>
    </row>
    <row r="914" spans="1:6" x14ac:dyDescent="0.3">
      <c r="A914" s="301" t="s">
        <v>277</v>
      </c>
      <c r="B914" s="34" t="s">
        <v>45</v>
      </c>
      <c r="C914" s="33"/>
      <c r="D914" s="332">
        <v>0</v>
      </c>
      <c r="E914" s="326"/>
      <c r="F914" s="608"/>
    </row>
    <row r="915" spans="1:6" x14ac:dyDescent="0.3">
      <c r="A915" s="301" t="s">
        <v>265</v>
      </c>
      <c r="B915" s="34" t="s">
        <v>45</v>
      </c>
      <c r="C915" s="33"/>
      <c r="D915" s="332">
        <v>125.56816896000001</v>
      </c>
      <c r="E915" s="326">
        <f t="shared" ref="E915:E916" si="267">D915*4.5</f>
        <v>565.05676032000008</v>
      </c>
      <c r="F915" s="608">
        <f t="shared" ref="F915:F916" si="268">ROUND(D915+E915,0)</f>
        <v>691</v>
      </c>
    </row>
    <row r="916" spans="1:6" x14ac:dyDescent="0.3">
      <c r="A916" s="301" t="s">
        <v>266</v>
      </c>
      <c r="B916" s="34" t="s">
        <v>45</v>
      </c>
      <c r="C916" s="33"/>
      <c r="D916" s="332">
        <v>62.784084480000004</v>
      </c>
      <c r="E916" s="326">
        <f t="shared" si="267"/>
        <v>282.52838016000004</v>
      </c>
      <c r="F916" s="608">
        <f t="shared" si="268"/>
        <v>345</v>
      </c>
    </row>
    <row r="917" spans="1:6" x14ac:dyDescent="0.3">
      <c r="A917" s="301" t="s">
        <v>270</v>
      </c>
      <c r="B917" s="34"/>
      <c r="C917" s="33"/>
      <c r="D917" s="332"/>
      <c r="E917" s="326"/>
      <c r="F917" s="608"/>
    </row>
    <row r="918" spans="1:6" x14ac:dyDescent="0.3">
      <c r="A918" s="301" t="s">
        <v>278</v>
      </c>
      <c r="B918" s="34" t="s">
        <v>45</v>
      </c>
      <c r="C918" s="33"/>
      <c r="D918" s="332">
        <v>0</v>
      </c>
      <c r="E918" s="326"/>
      <c r="F918" s="608"/>
    </row>
    <row r="919" spans="1:6" x14ac:dyDescent="0.3">
      <c r="A919" s="301"/>
      <c r="B919" s="34" t="s">
        <v>45</v>
      </c>
      <c r="C919" s="33"/>
      <c r="D919" s="332">
        <v>0</v>
      </c>
      <c r="E919" s="326"/>
      <c r="F919" s="608"/>
    </row>
    <row r="920" spans="1:6" x14ac:dyDescent="0.3">
      <c r="A920" s="301" t="s">
        <v>279</v>
      </c>
      <c r="B920" s="34" t="s">
        <v>45</v>
      </c>
      <c r="C920" s="33"/>
      <c r="D920" s="332">
        <v>100.45453516800001</v>
      </c>
      <c r="E920" s="326">
        <f t="shared" ref="E920" si="269">D920*4.5</f>
        <v>452.04540825600003</v>
      </c>
      <c r="F920" s="608">
        <f t="shared" ref="F920" si="270">ROUND(D920+E920,0)</f>
        <v>552</v>
      </c>
    </row>
    <row r="921" spans="1:6" x14ac:dyDescent="0.3">
      <c r="A921" s="301"/>
      <c r="B921" s="34" t="s">
        <v>45</v>
      </c>
      <c r="C921" s="33"/>
      <c r="D921" s="332">
        <v>0</v>
      </c>
      <c r="E921" s="326"/>
      <c r="F921" s="608"/>
    </row>
    <row r="922" spans="1:6" x14ac:dyDescent="0.3">
      <c r="A922" s="301" t="s">
        <v>280</v>
      </c>
      <c r="B922" s="34" t="s">
        <v>45</v>
      </c>
      <c r="C922" s="33"/>
      <c r="D922" s="332">
        <v>0</v>
      </c>
      <c r="E922" s="326"/>
      <c r="F922" s="608"/>
    </row>
    <row r="923" spans="1:6" x14ac:dyDescent="0.3">
      <c r="A923" s="301" t="s">
        <v>264</v>
      </c>
      <c r="B923" s="34" t="s">
        <v>45</v>
      </c>
      <c r="C923" s="33"/>
      <c r="D923" s="332">
        <v>0</v>
      </c>
      <c r="E923" s="326"/>
      <c r="F923" s="608"/>
    </row>
    <row r="924" spans="1:6" x14ac:dyDescent="0.3">
      <c r="A924" s="301" t="s">
        <v>281</v>
      </c>
      <c r="B924" s="34" t="s">
        <v>45</v>
      </c>
      <c r="C924" s="33"/>
      <c r="D924" s="332">
        <v>0</v>
      </c>
      <c r="E924" s="326"/>
      <c r="F924" s="608"/>
    </row>
    <row r="925" spans="1:6" x14ac:dyDescent="0.3">
      <c r="A925" s="293"/>
      <c r="B925" s="34"/>
      <c r="C925" s="33"/>
      <c r="D925" s="332"/>
      <c r="E925" s="326"/>
      <c r="F925" s="608"/>
    </row>
    <row r="926" spans="1:6" x14ac:dyDescent="0.3">
      <c r="A926" s="303" t="s">
        <v>1500</v>
      </c>
      <c r="B926" s="34"/>
      <c r="C926" s="33" t="s">
        <v>292</v>
      </c>
      <c r="D926" s="332"/>
      <c r="E926" s="326"/>
      <c r="F926" s="608"/>
    </row>
    <row r="927" spans="1:6" x14ac:dyDescent="0.3">
      <c r="A927" s="301" t="s">
        <v>293</v>
      </c>
      <c r="B927" s="34" t="s">
        <v>45</v>
      </c>
      <c r="C927" s="33" t="s">
        <v>292</v>
      </c>
      <c r="D927" s="332">
        <v>836.91184611840004</v>
      </c>
      <c r="E927" s="326">
        <f t="shared" ref="E927:E928" si="271">D927*4.5</f>
        <v>3766.1033075328</v>
      </c>
      <c r="F927" s="608">
        <f t="shared" ref="F927:F928" si="272">ROUND(D927+E927,0)</f>
        <v>4603</v>
      </c>
    </row>
    <row r="928" spans="1:6" x14ac:dyDescent="0.3">
      <c r="A928" s="301" t="s">
        <v>294</v>
      </c>
      <c r="B928" s="34" t="s">
        <v>45</v>
      </c>
      <c r="C928" s="33" t="s">
        <v>292</v>
      </c>
      <c r="D928" s="332">
        <v>836.91184611840004</v>
      </c>
      <c r="E928" s="326">
        <f t="shared" si="271"/>
        <v>3766.1033075328</v>
      </c>
      <c r="F928" s="608">
        <f t="shared" si="272"/>
        <v>4603</v>
      </c>
    </row>
    <row r="929" spans="1:211" x14ac:dyDescent="0.3">
      <c r="A929" s="301"/>
      <c r="B929" s="34"/>
      <c r="C929" s="33" t="s">
        <v>292</v>
      </c>
      <c r="D929" s="332"/>
      <c r="E929" s="326"/>
      <c r="F929" s="608"/>
    </row>
    <row r="930" spans="1:211" x14ac:dyDescent="0.3">
      <c r="A930" s="303" t="s">
        <v>1498</v>
      </c>
      <c r="B930" s="34"/>
      <c r="C930" s="33"/>
      <c r="D930" s="332"/>
      <c r="E930" s="326"/>
      <c r="F930" s="608"/>
    </row>
    <row r="931" spans="1:211" x14ac:dyDescent="0.3">
      <c r="A931" s="301" t="s">
        <v>295</v>
      </c>
      <c r="B931" s="34" t="s">
        <v>45</v>
      </c>
      <c r="C931" s="33"/>
      <c r="D931" s="332"/>
      <c r="E931" s="326"/>
      <c r="F931" s="608"/>
    </row>
    <row r="932" spans="1:211" x14ac:dyDescent="0.3">
      <c r="A932" s="301" t="s">
        <v>296</v>
      </c>
      <c r="B932" s="34" t="s">
        <v>45</v>
      </c>
      <c r="C932" s="33"/>
      <c r="D932" s="332">
        <v>1883.5225344000005</v>
      </c>
      <c r="E932" s="326">
        <f t="shared" ref="E932:E937" si="273">D932*4.5</f>
        <v>8475.8514048000015</v>
      </c>
      <c r="F932" s="608">
        <f t="shared" ref="F932:F937" si="274">ROUND(D932+E932,0)</f>
        <v>10359</v>
      </c>
    </row>
    <row r="933" spans="1:211" x14ac:dyDescent="0.3">
      <c r="A933" s="301" t="s">
        <v>297</v>
      </c>
      <c r="B933" s="34" t="s">
        <v>45</v>
      </c>
      <c r="C933" s="33"/>
      <c r="D933" s="332">
        <v>3767.045068800001</v>
      </c>
      <c r="E933" s="326">
        <f t="shared" si="273"/>
        <v>16951.702809600003</v>
      </c>
      <c r="F933" s="608">
        <f t="shared" si="274"/>
        <v>20719</v>
      </c>
    </row>
    <row r="934" spans="1:211" x14ac:dyDescent="0.3">
      <c r="A934" s="301" t="s">
        <v>298</v>
      </c>
      <c r="B934" s="34" t="s">
        <v>45</v>
      </c>
      <c r="C934" s="33"/>
      <c r="D934" s="332">
        <v>125.56816896000001</v>
      </c>
      <c r="E934" s="326">
        <f t="shared" si="273"/>
        <v>565.05676032000008</v>
      </c>
      <c r="F934" s="608">
        <f t="shared" si="274"/>
        <v>691</v>
      </c>
    </row>
    <row r="935" spans="1:211" x14ac:dyDescent="0.3">
      <c r="A935" s="301" t="s">
        <v>299</v>
      </c>
      <c r="B935" s="34" t="s">
        <v>45</v>
      </c>
      <c r="C935" s="33"/>
      <c r="D935" s="332">
        <v>941.76126720000025</v>
      </c>
      <c r="E935" s="326">
        <f t="shared" si="273"/>
        <v>4237.9257024000008</v>
      </c>
      <c r="F935" s="608">
        <f t="shared" si="274"/>
        <v>5180</v>
      </c>
    </row>
    <row r="936" spans="1:211" x14ac:dyDescent="0.3">
      <c r="A936" s="301" t="s">
        <v>300</v>
      </c>
      <c r="B936" s="34" t="s">
        <v>45</v>
      </c>
      <c r="C936" s="33"/>
      <c r="D936" s="332">
        <v>1883.5225344000005</v>
      </c>
      <c r="E936" s="326">
        <f t="shared" si="273"/>
        <v>8475.8514048000015</v>
      </c>
      <c r="F936" s="608">
        <f t="shared" si="274"/>
        <v>10359</v>
      </c>
    </row>
    <row r="937" spans="1:211" x14ac:dyDescent="0.3">
      <c r="A937" s="301" t="s">
        <v>1499</v>
      </c>
      <c r="B937" s="34" t="s">
        <v>45</v>
      </c>
      <c r="C937" s="33"/>
      <c r="D937" s="332">
        <v>850.27199999999993</v>
      </c>
      <c r="E937" s="326">
        <f t="shared" si="273"/>
        <v>3826.2239999999997</v>
      </c>
      <c r="F937" s="608">
        <f t="shared" si="274"/>
        <v>4676</v>
      </c>
    </row>
    <row r="938" spans="1:211" x14ac:dyDescent="0.3">
      <c r="A938" s="301"/>
      <c r="B938" s="34"/>
      <c r="C938" s="33"/>
      <c r="D938" s="332"/>
      <c r="E938" s="326"/>
      <c r="F938" s="608"/>
    </row>
    <row r="939" spans="1:211" x14ac:dyDescent="0.3">
      <c r="A939" s="303" t="s">
        <v>1497</v>
      </c>
      <c r="B939" s="34"/>
      <c r="C939" s="33"/>
      <c r="D939" s="332"/>
      <c r="E939" s="326"/>
      <c r="F939" s="608"/>
    </row>
    <row r="940" spans="1:211" x14ac:dyDescent="0.3">
      <c r="A940" s="301" t="s">
        <v>301</v>
      </c>
      <c r="B940" s="34" t="s">
        <v>45</v>
      </c>
      <c r="C940" s="33"/>
      <c r="D940" s="332">
        <v>18835.225343999999</v>
      </c>
      <c r="E940" s="326">
        <f t="shared" ref="E940:E951" si="275">D940*4.5</f>
        <v>84758.514047999997</v>
      </c>
      <c r="F940" s="608">
        <f t="shared" ref="F940:F951" si="276">ROUND(D940+E940,0)</f>
        <v>103594</v>
      </c>
    </row>
    <row r="941" spans="1:211" x14ac:dyDescent="0.3">
      <c r="A941" s="301" t="s">
        <v>302</v>
      </c>
      <c r="B941" s="34" t="s">
        <v>45</v>
      </c>
      <c r="C941" s="33"/>
      <c r="D941" s="332">
        <v>2009.0907033600001</v>
      </c>
      <c r="E941" s="326">
        <f t="shared" si="275"/>
        <v>9040.9081651200013</v>
      </c>
      <c r="F941" s="608">
        <f t="shared" si="276"/>
        <v>11050</v>
      </c>
    </row>
    <row r="942" spans="1:211" s="10" customFormat="1" x14ac:dyDescent="0.3">
      <c r="A942" s="301" t="s">
        <v>303</v>
      </c>
      <c r="B942" s="34" t="s">
        <v>45</v>
      </c>
      <c r="C942" s="33"/>
      <c r="D942" s="332">
        <v>1444.0339430399999</v>
      </c>
      <c r="E942" s="326">
        <f t="shared" si="275"/>
        <v>6498.1527436799997</v>
      </c>
      <c r="F942" s="608">
        <f t="shared" si="276"/>
        <v>7942</v>
      </c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  <c r="EL942"/>
      <c r="EM942"/>
      <c r="EN942"/>
      <c r="EO942"/>
      <c r="EP942"/>
      <c r="EQ942"/>
      <c r="ER942"/>
      <c r="ES942"/>
      <c r="ET942"/>
      <c r="EU942"/>
      <c r="EV942"/>
      <c r="EW942"/>
      <c r="EX942"/>
      <c r="EY942"/>
      <c r="EZ942"/>
      <c r="FA942"/>
      <c r="FB942"/>
      <c r="FC942"/>
      <c r="FD942"/>
      <c r="FE942"/>
      <c r="FF942"/>
      <c r="FG942"/>
      <c r="FH942"/>
      <c r="FI942"/>
      <c r="FJ942"/>
      <c r="FK942"/>
      <c r="FL942"/>
      <c r="FM942"/>
      <c r="FN942"/>
      <c r="FO942"/>
      <c r="FP942"/>
      <c r="FQ942"/>
      <c r="FR942"/>
      <c r="FS942"/>
      <c r="FT942"/>
      <c r="FU942"/>
      <c r="FV942"/>
      <c r="FW942"/>
      <c r="FX942"/>
      <c r="FY942"/>
      <c r="FZ942"/>
      <c r="GA942"/>
      <c r="GB942"/>
      <c r="GC942"/>
      <c r="GD942"/>
      <c r="GE942"/>
      <c r="GF942"/>
      <c r="GG942"/>
      <c r="GH942"/>
      <c r="GI942"/>
      <c r="GJ942"/>
      <c r="GK942"/>
      <c r="GL942"/>
      <c r="GM942"/>
      <c r="GN942"/>
      <c r="GO942"/>
      <c r="GP942"/>
      <c r="GQ942"/>
      <c r="GR942"/>
      <c r="GS942"/>
      <c r="GT942"/>
      <c r="GU942"/>
      <c r="GV942"/>
      <c r="GW942"/>
      <c r="GX942"/>
      <c r="GY942"/>
      <c r="GZ942"/>
      <c r="HA942"/>
      <c r="HB942"/>
      <c r="HC942"/>
    </row>
    <row r="943" spans="1:211" s="10" customFormat="1" x14ac:dyDescent="0.3">
      <c r="A943" s="301" t="s">
        <v>304</v>
      </c>
      <c r="B943" s="34" t="s">
        <v>45</v>
      </c>
      <c r="C943" s="33"/>
      <c r="D943" s="332">
        <v>1444.0339430399999</v>
      </c>
      <c r="E943" s="326">
        <f t="shared" si="275"/>
        <v>6498.1527436799997</v>
      </c>
      <c r="F943" s="608">
        <f t="shared" si="276"/>
        <v>7942</v>
      </c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  <c r="EL943"/>
      <c r="EM943"/>
      <c r="EN943"/>
      <c r="EO943"/>
      <c r="EP943"/>
      <c r="EQ943"/>
      <c r="ER943"/>
      <c r="ES943"/>
      <c r="ET943"/>
      <c r="EU943"/>
      <c r="EV943"/>
      <c r="EW943"/>
      <c r="EX943"/>
      <c r="EY943"/>
      <c r="EZ943"/>
      <c r="FA943"/>
      <c r="FB943"/>
      <c r="FC943"/>
      <c r="FD943"/>
      <c r="FE943"/>
      <c r="FF943"/>
      <c r="FG943"/>
      <c r="FH943"/>
      <c r="FI943"/>
      <c r="FJ943"/>
      <c r="FK943"/>
      <c r="FL943"/>
      <c r="FM943"/>
      <c r="FN943"/>
      <c r="FO943"/>
      <c r="FP943"/>
      <c r="FQ943"/>
      <c r="FR943"/>
      <c r="FS943"/>
      <c r="FT943"/>
      <c r="FU943"/>
      <c r="FV943"/>
      <c r="FW943"/>
      <c r="FX943"/>
      <c r="FY943"/>
      <c r="FZ943"/>
      <c r="GA943"/>
      <c r="GB943"/>
      <c r="GC943"/>
      <c r="GD943"/>
      <c r="GE943"/>
      <c r="GF943"/>
      <c r="GG943"/>
      <c r="GH943"/>
      <c r="GI943"/>
      <c r="GJ943"/>
      <c r="GK943"/>
      <c r="GL943"/>
      <c r="GM943"/>
      <c r="GN943"/>
      <c r="GO943"/>
      <c r="GP943"/>
      <c r="GQ943"/>
      <c r="GR943"/>
      <c r="GS943"/>
      <c r="GT943"/>
      <c r="GU943"/>
      <c r="GV943"/>
      <c r="GW943"/>
      <c r="GX943"/>
      <c r="GY943"/>
      <c r="GZ943"/>
      <c r="HA943"/>
      <c r="HB943"/>
      <c r="HC943"/>
    </row>
    <row r="944" spans="1:211" s="10" customFormat="1" x14ac:dyDescent="0.3">
      <c r="A944" s="301" t="s">
        <v>305</v>
      </c>
      <c r="B944" s="34" t="s">
        <v>45</v>
      </c>
      <c r="C944" s="33"/>
      <c r="D944" s="332">
        <v>816.19309823999993</v>
      </c>
      <c r="E944" s="326">
        <f t="shared" si="275"/>
        <v>3672.8689420799997</v>
      </c>
      <c r="F944" s="608">
        <f t="shared" si="276"/>
        <v>4489</v>
      </c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/>
      <c r="FG944"/>
      <c r="FH944"/>
      <c r="FI944"/>
      <c r="FJ944"/>
      <c r="FK944"/>
      <c r="FL944"/>
      <c r="FM944"/>
      <c r="FN944"/>
      <c r="FO944"/>
      <c r="FP944"/>
      <c r="FQ944"/>
      <c r="FR944"/>
      <c r="FS944"/>
      <c r="FT944"/>
      <c r="FU944"/>
      <c r="FV944"/>
      <c r="FW944"/>
      <c r="FX944"/>
      <c r="FY944"/>
      <c r="FZ944"/>
      <c r="GA944"/>
      <c r="GB944"/>
      <c r="GC944"/>
      <c r="GD944"/>
      <c r="GE944"/>
      <c r="GF944"/>
      <c r="GG944"/>
      <c r="GH944"/>
      <c r="GI944"/>
      <c r="GJ944"/>
      <c r="GK944"/>
      <c r="GL944"/>
      <c r="GM944"/>
      <c r="GN944"/>
      <c r="GO944"/>
      <c r="GP944"/>
      <c r="GQ944"/>
      <c r="GR944"/>
      <c r="GS944"/>
      <c r="GT944"/>
      <c r="GU944"/>
      <c r="GV944"/>
      <c r="GW944"/>
      <c r="GX944"/>
      <c r="GY944"/>
      <c r="GZ944"/>
      <c r="HA944"/>
      <c r="HB944"/>
      <c r="HC944"/>
    </row>
    <row r="945" spans="1:211" s="10" customFormat="1" x14ac:dyDescent="0.3">
      <c r="A945" s="301" t="s">
        <v>306</v>
      </c>
      <c r="B945" s="34" t="s">
        <v>45</v>
      </c>
      <c r="C945" s="33"/>
      <c r="D945" s="332">
        <v>313.92042240000001</v>
      </c>
      <c r="E945" s="326">
        <f t="shared" si="275"/>
        <v>1412.6419008</v>
      </c>
      <c r="F945" s="608">
        <f t="shared" si="276"/>
        <v>1727</v>
      </c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  <c r="EH945"/>
      <c r="EI945"/>
      <c r="EJ945"/>
      <c r="EK945"/>
      <c r="EL945"/>
      <c r="EM945"/>
      <c r="EN945"/>
      <c r="EO945"/>
      <c r="EP945"/>
      <c r="EQ945"/>
      <c r="ER945"/>
      <c r="ES945"/>
      <c r="ET945"/>
      <c r="EU945"/>
      <c r="EV945"/>
      <c r="EW945"/>
      <c r="EX945"/>
      <c r="EY945"/>
      <c r="EZ945"/>
      <c r="FA945"/>
      <c r="FB945"/>
      <c r="FC945"/>
      <c r="FD945"/>
      <c r="FE945"/>
      <c r="FF945"/>
      <c r="FG945"/>
      <c r="FH945"/>
      <c r="FI945"/>
      <c r="FJ945"/>
      <c r="FK945"/>
      <c r="FL945"/>
      <c r="FM945"/>
      <c r="FN945"/>
      <c r="FO945"/>
      <c r="FP945"/>
      <c r="FQ945"/>
      <c r="FR945"/>
      <c r="FS945"/>
      <c r="FT945"/>
      <c r="FU945"/>
      <c r="FV945"/>
      <c r="FW945"/>
      <c r="FX945"/>
      <c r="FY945"/>
      <c r="FZ945"/>
      <c r="GA945"/>
      <c r="GB945"/>
      <c r="GC945"/>
      <c r="GD945"/>
      <c r="GE945"/>
      <c r="GF945"/>
      <c r="GG945"/>
      <c r="GH945"/>
      <c r="GI945"/>
      <c r="GJ945"/>
      <c r="GK945"/>
      <c r="GL945"/>
      <c r="GM945"/>
      <c r="GN945"/>
      <c r="GO945"/>
      <c r="GP945"/>
      <c r="GQ945"/>
      <c r="GR945"/>
      <c r="GS945"/>
      <c r="GT945"/>
      <c r="GU945"/>
      <c r="GV945"/>
      <c r="GW945"/>
      <c r="GX945"/>
      <c r="GY945"/>
      <c r="GZ945"/>
      <c r="HA945"/>
      <c r="HB945"/>
      <c r="HC945"/>
    </row>
    <row r="946" spans="1:211" s="10" customFormat="1" x14ac:dyDescent="0.3">
      <c r="A946" s="301" t="s">
        <v>307</v>
      </c>
      <c r="B946" s="34" t="s">
        <v>45</v>
      </c>
      <c r="C946" s="33"/>
      <c r="D946" s="332">
        <v>1130.1135206399999</v>
      </c>
      <c r="E946" s="326">
        <f t="shared" si="275"/>
        <v>5085.5108428799995</v>
      </c>
      <c r="F946" s="608">
        <f t="shared" si="276"/>
        <v>6216</v>
      </c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O946"/>
      <c r="EP946"/>
      <c r="EQ946"/>
      <c r="ER946"/>
      <c r="ES946"/>
      <c r="ET946"/>
      <c r="EU946"/>
      <c r="EV946"/>
      <c r="EW946"/>
      <c r="EX946"/>
      <c r="EY946"/>
      <c r="EZ946"/>
      <c r="FA946"/>
      <c r="FB946"/>
      <c r="FC946"/>
      <c r="FD946"/>
      <c r="FE946"/>
      <c r="FF946"/>
      <c r="FG946"/>
      <c r="FH946"/>
      <c r="FI946"/>
      <c r="FJ946"/>
      <c r="FK946"/>
      <c r="FL946"/>
      <c r="FM946"/>
      <c r="FN946"/>
      <c r="FO946"/>
      <c r="FP946"/>
      <c r="FQ946"/>
      <c r="FR946"/>
      <c r="FS946"/>
      <c r="FT946"/>
      <c r="FU946"/>
      <c r="FV946"/>
      <c r="FW946"/>
      <c r="FX946"/>
      <c r="FY946"/>
      <c r="FZ946"/>
      <c r="GA946"/>
      <c r="GB946"/>
      <c r="GC946"/>
      <c r="GD946"/>
      <c r="GE946"/>
      <c r="GF946"/>
      <c r="GG946"/>
      <c r="GH946"/>
      <c r="GI946"/>
      <c r="GJ946"/>
      <c r="GK946"/>
      <c r="GL946"/>
      <c r="GM946"/>
      <c r="GN946"/>
      <c r="GO946"/>
      <c r="GP946"/>
      <c r="GQ946"/>
      <c r="GR946"/>
      <c r="GS946"/>
      <c r="GT946"/>
      <c r="GU946"/>
      <c r="GV946"/>
      <c r="GW946"/>
      <c r="GX946"/>
      <c r="GY946"/>
      <c r="GZ946"/>
      <c r="HA946"/>
      <c r="HB946"/>
      <c r="HC946"/>
    </row>
    <row r="947" spans="1:211" s="10" customFormat="1" x14ac:dyDescent="0.3">
      <c r="A947" s="301" t="s">
        <v>308</v>
      </c>
      <c r="B947" s="34" t="s">
        <v>45</v>
      </c>
      <c r="C947" s="33"/>
      <c r="D947" s="332">
        <v>1255.6816896</v>
      </c>
      <c r="E947" s="326">
        <f t="shared" si="275"/>
        <v>5650.5676032000001</v>
      </c>
      <c r="F947" s="608">
        <f t="shared" si="276"/>
        <v>6906</v>
      </c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O947"/>
      <c r="EP947"/>
      <c r="EQ947"/>
      <c r="ER947"/>
      <c r="ES947"/>
      <c r="ET947"/>
      <c r="EU947"/>
      <c r="EV947"/>
      <c r="EW947"/>
      <c r="EX947"/>
      <c r="EY947"/>
      <c r="EZ947"/>
      <c r="FA947"/>
      <c r="FB947"/>
      <c r="FC947"/>
      <c r="FD947"/>
      <c r="FE947"/>
      <c r="FF947"/>
      <c r="FG947"/>
      <c r="FH947"/>
      <c r="FI947"/>
      <c r="FJ947"/>
      <c r="FK947"/>
      <c r="FL947"/>
      <c r="FM947"/>
      <c r="FN947"/>
      <c r="FO947"/>
      <c r="FP947"/>
      <c r="FQ947"/>
      <c r="FR947"/>
      <c r="FS947"/>
      <c r="FT947"/>
      <c r="FU947"/>
      <c r="FV947"/>
      <c r="FW947"/>
      <c r="FX947"/>
      <c r="FY947"/>
      <c r="FZ947"/>
      <c r="GA947"/>
      <c r="GB947"/>
      <c r="GC947"/>
      <c r="GD947"/>
      <c r="GE947"/>
      <c r="GF947"/>
      <c r="GG947"/>
      <c r="GH947"/>
      <c r="GI947"/>
      <c r="GJ947"/>
      <c r="GK947"/>
      <c r="GL947"/>
      <c r="GM947"/>
      <c r="GN947"/>
      <c r="GO947"/>
      <c r="GP947"/>
      <c r="GQ947"/>
      <c r="GR947"/>
      <c r="GS947"/>
      <c r="GT947"/>
      <c r="GU947"/>
      <c r="GV947"/>
      <c r="GW947"/>
      <c r="GX947"/>
      <c r="GY947"/>
      <c r="GZ947"/>
      <c r="HA947"/>
      <c r="HB947"/>
      <c r="HC947"/>
    </row>
    <row r="948" spans="1:211" s="10" customFormat="1" x14ac:dyDescent="0.3">
      <c r="A948" s="301" t="s">
        <v>309</v>
      </c>
      <c r="B948" s="34" t="s">
        <v>45</v>
      </c>
      <c r="C948" s="33"/>
      <c r="D948" s="332">
        <v>1255.6816896</v>
      </c>
      <c r="E948" s="326">
        <f t="shared" si="275"/>
        <v>5650.5676032000001</v>
      </c>
      <c r="F948" s="608">
        <f t="shared" si="276"/>
        <v>6906</v>
      </c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O948"/>
      <c r="EP948"/>
      <c r="EQ948"/>
      <c r="ER948"/>
      <c r="ES948"/>
      <c r="ET948"/>
      <c r="EU948"/>
      <c r="EV948"/>
      <c r="EW948"/>
      <c r="EX948"/>
      <c r="EY948"/>
      <c r="EZ948"/>
      <c r="FA948"/>
      <c r="FB948"/>
      <c r="FC948"/>
      <c r="FD948"/>
      <c r="FE948"/>
      <c r="FF948"/>
      <c r="FG948"/>
      <c r="FH948"/>
      <c r="FI948"/>
      <c r="FJ948"/>
      <c r="FK948"/>
      <c r="FL948"/>
      <c r="FM948"/>
      <c r="FN948"/>
      <c r="FO948"/>
      <c r="FP948"/>
      <c r="FQ948"/>
      <c r="FR948"/>
      <c r="FS948"/>
      <c r="FT948"/>
      <c r="FU948"/>
      <c r="FV948"/>
      <c r="FW948"/>
      <c r="FX948"/>
      <c r="FY948"/>
      <c r="FZ948"/>
      <c r="GA948"/>
      <c r="GB948"/>
      <c r="GC948"/>
      <c r="GD948"/>
      <c r="GE948"/>
      <c r="GF948"/>
      <c r="GG948"/>
      <c r="GH948"/>
      <c r="GI948"/>
      <c r="GJ948"/>
      <c r="GK948"/>
      <c r="GL948"/>
      <c r="GM948"/>
      <c r="GN948"/>
      <c r="GO948"/>
      <c r="GP948"/>
      <c r="GQ948"/>
      <c r="GR948"/>
      <c r="GS948"/>
      <c r="GT948"/>
      <c r="GU948"/>
      <c r="GV948"/>
      <c r="GW948"/>
      <c r="GX948"/>
      <c r="GY948"/>
      <c r="GZ948"/>
      <c r="HA948"/>
      <c r="HB948"/>
      <c r="HC948"/>
    </row>
    <row r="949" spans="1:211" s="10" customFormat="1" x14ac:dyDescent="0.3">
      <c r="A949" s="301" t="s">
        <v>310</v>
      </c>
      <c r="B949" s="34" t="s">
        <v>45</v>
      </c>
      <c r="C949" s="33"/>
      <c r="D949" s="332">
        <v>816.19309823999993</v>
      </c>
      <c r="E949" s="326">
        <f t="shared" si="275"/>
        <v>3672.8689420799997</v>
      </c>
      <c r="F949" s="608">
        <f t="shared" si="276"/>
        <v>4489</v>
      </c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  <c r="EL949"/>
      <c r="EM949"/>
      <c r="EN949"/>
      <c r="EO949"/>
      <c r="EP949"/>
      <c r="EQ949"/>
      <c r="ER949"/>
      <c r="ES949"/>
      <c r="ET949"/>
      <c r="EU949"/>
      <c r="EV949"/>
      <c r="EW949"/>
      <c r="EX949"/>
      <c r="EY949"/>
      <c r="EZ949"/>
      <c r="FA949"/>
      <c r="FB949"/>
      <c r="FC949"/>
      <c r="FD949"/>
      <c r="FE949"/>
      <c r="FF949"/>
      <c r="FG949"/>
      <c r="FH949"/>
      <c r="FI949"/>
      <c r="FJ949"/>
      <c r="FK949"/>
      <c r="FL949"/>
      <c r="FM949"/>
      <c r="FN949"/>
      <c r="FO949"/>
      <c r="FP949"/>
      <c r="FQ949"/>
      <c r="FR949"/>
      <c r="FS949"/>
      <c r="FT949"/>
      <c r="FU949"/>
      <c r="FV949"/>
      <c r="FW949"/>
      <c r="FX949"/>
      <c r="FY949"/>
      <c r="FZ949"/>
      <c r="GA949"/>
      <c r="GB949"/>
      <c r="GC949"/>
      <c r="GD949"/>
      <c r="GE949"/>
      <c r="GF949"/>
      <c r="GG949"/>
      <c r="GH949"/>
      <c r="GI949"/>
      <c r="GJ949"/>
      <c r="GK949"/>
      <c r="GL949"/>
      <c r="GM949"/>
      <c r="GN949"/>
      <c r="GO949"/>
      <c r="GP949"/>
      <c r="GQ949"/>
      <c r="GR949"/>
      <c r="GS949"/>
      <c r="GT949"/>
      <c r="GU949"/>
      <c r="GV949"/>
      <c r="GW949"/>
      <c r="GX949"/>
      <c r="GY949"/>
      <c r="GZ949"/>
      <c r="HA949"/>
      <c r="HB949"/>
      <c r="HC949"/>
    </row>
    <row r="950" spans="1:211" s="10" customFormat="1" x14ac:dyDescent="0.3">
      <c r="A950" s="301" t="s">
        <v>311</v>
      </c>
      <c r="B950" s="34" t="s">
        <v>45</v>
      </c>
      <c r="C950" s="33"/>
      <c r="D950" s="332">
        <v>753.40901375999999</v>
      </c>
      <c r="E950" s="326">
        <f t="shared" si="275"/>
        <v>3390.3405619199998</v>
      </c>
      <c r="F950" s="608">
        <f t="shared" si="276"/>
        <v>4144</v>
      </c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O950"/>
      <c r="EP950"/>
      <c r="EQ950"/>
      <c r="ER950"/>
      <c r="ES950"/>
      <c r="ET950"/>
      <c r="EU950"/>
      <c r="EV950"/>
      <c r="EW950"/>
      <c r="EX950"/>
      <c r="EY950"/>
      <c r="EZ950"/>
      <c r="FA950"/>
      <c r="FB950"/>
      <c r="FC950"/>
      <c r="FD950"/>
      <c r="FE950"/>
      <c r="FF950"/>
      <c r="FG950"/>
      <c r="FH950"/>
      <c r="FI950"/>
      <c r="FJ950"/>
      <c r="FK950"/>
      <c r="FL950"/>
      <c r="FM950"/>
      <c r="FN950"/>
      <c r="FO950"/>
      <c r="FP950"/>
      <c r="FQ950"/>
      <c r="FR950"/>
      <c r="FS950"/>
      <c r="FT950"/>
      <c r="FU950"/>
      <c r="FV950"/>
      <c r="FW950"/>
      <c r="FX950"/>
      <c r="FY950"/>
      <c r="FZ950"/>
      <c r="GA950"/>
      <c r="GB950"/>
      <c r="GC950"/>
      <c r="GD950"/>
      <c r="GE950"/>
      <c r="GF950"/>
      <c r="GG950"/>
      <c r="GH950"/>
      <c r="GI950"/>
      <c r="GJ950"/>
      <c r="GK950"/>
      <c r="GL950"/>
      <c r="GM950"/>
      <c r="GN950"/>
      <c r="GO950"/>
      <c r="GP950"/>
      <c r="GQ950"/>
      <c r="GR950"/>
      <c r="GS950"/>
      <c r="GT950"/>
      <c r="GU950"/>
      <c r="GV950"/>
      <c r="GW950"/>
      <c r="GX950"/>
      <c r="GY950"/>
      <c r="GZ950"/>
      <c r="HA950"/>
      <c r="HB950"/>
      <c r="HC950"/>
    </row>
    <row r="951" spans="1:211" s="10" customFormat="1" x14ac:dyDescent="0.3">
      <c r="A951" s="301" t="s">
        <v>203</v>
      </c>
      <c r="B951" s="34" t="s">
        <v>45</v>
      </c>
      <c r="C951" s="33"/>
      <c r="D951" s="332">
        <v>188.35225344</v>
      </c>
      <c r="E951" s="326">
        <f t="shared" si="275"/>
        <v>847.58514047999995</v>
      </c>
      <c r="F951" s="608">
        <f t="shared" si="276"/>
        <v>1036</v>
      </c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O951"/>
      <c r="EP951"/>
      <c r="EQ951"/>
      <c r="ER951"/>
      <c r="ES951"/>
      <c r="ET951"/>
      <c r="EU951"/>
      <c r="EV951"/>
      <c r="EW951"/>
      <c r="EX951"/>
      <c r="EY951"/>
      <c r="EZ951"/>
      <c r="FA951"/>
      <c r="FB951"/>
      <c r="FC951"/>
      <c r="FD951"/>
      <c r="FE951"/>
      <c r="FF951"/>
      <c r="FG951"/>
      <c r="FH951"/>
      <c r="FI951"/>
      <c r="FJ951"/>
      <c r="FK951"/>
      <c r="FL951"/>
      <c r="FM951"/>
      <c r="FN951"/>
      <c r="FO951"/>
      <c r="FP951"/>
      <c r="FQ951"/>
      <c r="FR951"/>
      <c r="FS951"/>
      <c r="FT951"/>
      <c r="FU951"/>
      <c r="FV951"/>
      <c r="FW951"/>
      <c r="FX951"/>
      <c r="FY951"/>
      <c r="FZ951"/>
      <c r="GA951"/>
      <c r="GB951"/>
      <c r="GC951"/>
      <c r="GD951"/>
      <c r="GE951"/>
      <c r="GF951"/>
      <c r="GG951"/>
      <c r="GH951"/>
      <c r="GI951"/>
      <c r="GJ951"/>
      <c r="GK951"/>
      <c r="GL951"/>
      <c r="GM951"/>
      <c r="GN951"/>
      <c r="GO951"/>
      <c r="GP951"/>
      <c r="GQ951"/>
      <c r="GR951"/>
      <c r="GS951"/>
      <c r="GT951"/>
      <c r="GU951"/>
      <c r="GV951"/>
      <c r="GW951"/>
      <c r="GX951"/>
      <c r="GY951"/>
      <c r="GZ951"/>
      <c r="HA951"/>
      <c r="HB951"/>
      <c r="HC951"/>
    </row>
    <row r="952" spans="1:211" s="10" customFormat="1" x14ac:dyDescent="0.3">
      <c r="A952" s="301"/>
      <c r="B952" s="34"/>
      <c r="C952" s="33"/>
      <c r="D952" s="332"/>
      <c r="E952" s="326"/>
      <c r="F952" s="638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O952"/>
      <c r="EP952"/>
      <c r="EQ952"/>
      <c r="ER952"/>
      <c r="ES952"/>
      <c r="ET952"/>
      <c r="EU952"/>
      <c r="EV952"/>
      <c r="EW952"/>
      <c r="EX952"/>
      <c r="EY952"/>
      <c r="EZ952"/>
      <c r="FA952"/>
      <c r="FB952"/>
      <c r="FC952"/>
      <c r="FD952"/>
      <c r="FE952"/>
      <c r="FF952"/>
      <c r="FG952"/>
      <c r="FH952"/>
      <c r="FI952"/>
      <c r="FJ952"/>
      <c r="FK952"/>
      <c r="FL952"/>
      <c r="FM952"/>
      <c r="FN952"/>
      <c r="FO952"/>
      <c r="FP952"/>
      <c r="FQ952"/>
      <c r="FR952"/>
      <c r="FS952"/>
      <c r="FT952"/>
      <c r="FU952"/>
      <c r="FV952"/>
      <c r="FW952"/>
      <c r="FX952"/>
      <c r="FY952"/>
      <c r="FZ952"/>
      <c r="GA952"/>
      <c r="GB952"/>
      <c r="GC952"/>
      <c r="GD952"/>
      <c r="GE952"/>
      <c r="GF952"/>
      <c r="GG952"/>
      <c r="GH952"/>
      <c r="GI952"/>
      <c r="GJ952"/>
      <c r="GK952"/>
      <c r="GL952"/>
      <c r="GM952"/>
      <c r="GN952"/>
      <c r="GO952"/>
      <c r="GP952"/>
      <c r="GQ952"/>
      <c r="GR952"/>
      <c r="GS952"/>
      <c r="GT952"/>
      <c r="GU952"/>
      <c r="GV952"/>
      <c r="GW952"/>
      <c r="GX952"/>
      <c r="GY952"/>
      <c r="GZ952"/>
      <c r="HA952"/>
      <c r="HB952"/>
      <c r="HC952"/>
    </row>
    <row r="953" spans="1:211" s="10" customFormat="1" x14ac:dyDescent="0.3">
      <c r="A953" s="303" t="s">
        <v>1502</v>
      </c>
      <c r="B953" s="34"/>
      <c r="C953" s="33"/>
      <c r="D953" s="332"/>
      <c r="E953" s="326"/>
      <c r="F953" s="638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O953"/>
      <c r="EP953"/>
      <c r="EQ953"/>
      <c r="ER953"/>
      <c r="ES953"/>
      <c r="ET953"/>
      <c r="EU953"/>
      <c r="EV953"/>
      <c r="EW953"/>
      <c r="EX953"/>
      <c r="EY953"/>
      <c r="EZ953"/>
      <c r="FA953"/>
      <c r="FB953"/>
      <c r="FC953"/>
      <c r="FD953"/>
      <c r="FE953"/>
      <c r="FF953"/>
      <c r="FG953"/>
      <c r="FH953"/>
      <c r="FI953"/>
      <c r="FJ953"/>
      <c r="FK953"/>
      <c r="FL953"/>
      <c r="FM953"/>
      <c r="FN953"/>
      <c r="FO953"/>
      <c r="FP953"/>
      <c r="FQ953"/>
      <c r="FR953"/>
      <c r="FS953"/>
      <c r="FT953"/>
      <c r="FU953"/>
      <c r="FV953"/>
      <c r="FW953"/>
      <c r="FX953"/>
      <c r="FY953"/>
      <c r="FZ953"/>
      <c r="GA953"/>
      <c r="GB953"/>
      <c r="GC953"/>
      <c r="GD953"/>
      <c r="GE953"/>
      <c r="GF953"/>
      <c r="GG953"/>
      <c r="GH953"/>
      <c r="GI953"/>
      <c r="GJ953"/>
      <c r="GK953"/>
      <c r="GL953"/>
      <c r="GM953"/>
      <c r="GN953"/>
      <c r="GO953"/>
      <c r="GP953"/>
      <c r="GQ953"/>
      <c r="GR953"/>
      <c r="GS953"/>
      <c r="GT953"/>
      <c r="GU953"/>
      <c r="GV953"/>
      <c r="GW953"/>
      <c r="GX953"/>
      <c r="GY953"/>
      <c r="GZ953"/>
      <c r="HA953"/>
      <c r="HB953"/>
      <c r="HC953"/>
    </row>
    <row r="954" spans="1:211" s="10" customFormat="1" x14ac:dyDescent="0.3">
      <c r="A954" s="301" t="s">
        <v>312</v>
      </c>
      <c r="B954" s="34" t="s">
        <v>45</v>
      </c>
      <c r="C954" s="33"/>
      <c r="D954" s="332">
        <v>8502.7200000000012</v>
      </c>
      <c r="E954" s="326">
        <f t="shared" ref="E954:E957" si="277">D954*4.5</f>
        <v>38262.240000000005</v>
      </c>
      <c r="F954" s="608">
        <f t="shared" ref="F954:F957" si="278">ROUND(D954+E954,0)</f>
        <v>46765</v>
      </c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  <c r="EL954"/>
      <c r="EM954"/>
      <c r="EN954"/>
      <c r="EO954"/>
      <c r="EP954"/>
      <c r="EQ954"/>
      <c r="ER954"/>
      <c r="ES954"/>
      <c r="ET954"/>
      <c r="EU954"/>
      <c r="EV954"/>
      <c r="EW954"/>
      <c r="EX954"/>
      <c r="EY954"/>
      <c r="EZ954"/>
      <c r="FA954"/>
      <c r="FB954"/>
      <c r="FC954"/>
      <c r="FD954"/>
      <c r="FE954"/>
      <c r="FF954"/>
      <c r="FG954"/>
      <c r="FH954"/>
      <c r="FI954"/>
      <c r="FJ954"/>
      <c r="FK954"/>
      <c r="FL954"/>
      <c r="FM954"/>
      <c r="FN954"/>
      <c r="FO954"/>
      <c r="FP954"/>
      <c r="FQ954"/>
      <c r="FR954"/>
      <c r="FS954"/>
      <c r="FT954"/>
      <c r="FU954"/>
      <c r="FV954"/>
      <c r="FW954"/>
      <c r="FX954"/>
      <c r="FY954"/>
      <c r="FZ954"/>
      <c r="GA954"/>
      <c r="GB954"/>
      <c r="GC954"/>
      <c r="GD954"/>
      <c r="GE954"/>
      <c r="GF954"/>
      <c r="GG954"/>
      <c r="GH954"/>
      <c r="GI954"/>
      <c r="GJ954"/>
      <c r="GK954"/>
      <c r="GL954"/>
      <c r="GM954"/>
      <c r="GN954"/>
      <c r="GO954"/>
      <c r="GP954"/>
      <c r="GQ954"/>
      <c r="GR954"/>
      <c r="GS954"/>
      <c r="GT954"/>
      <c r="GU954"/>
      <c r="GV954"/>
      <c r="GW954"/>
      <c r="GX954"/>
      <c r="GY954"/>
      <c r="GZ954"/>
      <c r="HA954"/>
      <c r="HB954"/>
      <c r="HC954"/>
    </row>
    <row r="955" spans="1:211" s="10" customFormat="1" x14ac:dyDescent="0.3">
      <c r="A955" s="301" t="s">
        <v>686</v>
      </c>
      <c r="B955" s="34" t="s">
        <v>45</v>
      </c>
      <c r="C955" s="33"/>
      <c r="D955" s="332">
        <v>8502.7200000000012</v>
      </c>
      <c r="E955" s="326">
        <f t="shared" si="277"/>
        <v>38262.240000000005</v>
      </c>
      <c r="F955" s="608">
        <f t="shared" si="278"/>
        <v>46765</v>
      </c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  <c r="EL955"/>
      <c r="EM955"/>
      <c r="EN955"/>
      <c r="EO955"/>
      <c r="EP955"/>
      <c r="EQ955"/>
      <c r="ER955"/>
      <c r="ES955"/>
      <c r="ET955"/>
      <c r="EU955"/>
      <c r="EV955"/>
      <c r="EW955"/>
      <c r="EX955"/>
      <c r="EY955"/>
      <c r="EZ955"/>
      <c r="FA955"/>
      <c r="FB955"/>
      <c r="FC955"/>
      <c r="FD955"/>
      <c r="FE955"/>
      <c r="FF955"/>
      <c r="FG955"/>
      <c r="FH955"/>
      <c r="FI955"/>
      <c r="FJ955"/>
      <c r="FK955"/>
      <c r="FL955"/>
      <c r="FM955"/>
      <c r="FN955"/>
      <c r="FO955"/>
      <c r="FP955"/>
      <c r="FQ955"/>
      <c r="FR955"/>
      <c r="FS955"/>
      <c r="FT955"/>
      <c r="FU955"/>
      <c r="FV955"/>
      <c r="FW955"/>
      <c r="FX955"/>
      <c r="FY955"/>
      <c r="FZ955"/>
      <c r="GA955"/>
      <c r="GB955"/>
      <c r="GC955"/>
      <c r="GD955"/>
      <c r="GE955"/>
      <c r="GF955"/>
      <c r="GG955"/>
      <c r="GH955"/>
      <c r="GI955"/>
      <c r="GJ955"/>
      <c r="GK955"/>
      <c r="GL955"/>
      <c r="GM955"/>
      <c r="GN955"/>
      <c r="GO955"/>
      <c r="GP955"/>
      <c r="GQ955"/>
      <c r="GR955"/>
      <c r="GS955"/>
      <c r="GT955"/>
      <c r="GU955"/>
      <c r="GV955"/>
      <c r="GW955"/>
      <c r="GX955"/>
      <c r="GY955"/>
      <c r="GZ955"/>
      <c r="HA955"/>
      <c r="HB955"/>
      <c r="HC955"/>
    </row>
    <row r="956" spans="1:211" s="10" customFormat="1" ht="13.5" customHeight="1" x14ac:dyDescent="0.3">
      <c r="A956" s="301" t="s">
        <v>313</v>
      </c>
      <c r="B956" s="34" t="s">
        <v>45</v>
      </c>
      <c r="C956" s="33"/>
      <c r="D956" s="332">
        <v>8502.7200000000012</v>
      </c>
      <c r="E956" s="326">
        <f t="shared" si="277"/>
        <v>38262.240000000005</v>
      </c>
      <c r="F956" s="608">
        <f t="shared" si="278"/>
        <v>46765</v>
      </c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  <c r="EL956"/>
      <c r="EM956"/>
      <c r="EN956"/>
      <c r="EO956"/>
      <c r="EP956"/>
      <c r="EQ956"/>
      <c r="ER956"/>
      <c r="ES956"/>
      <c r="ET956"/>
      <c r="EU956"/>
      <c r="EV956"/>
      <c r="EW956"/>
      <c r="EX956"/>
      <c r="EY956"/>
      <c r="EZ956"/>
      <c r="FA956"/>
      <c r="FB956"/>
      <c r="FC956"/>
      <c r="FD956"/>
      <c r="FE956"/>
      <c r="FF956"/>
      <c r="FG956"/>
      <c r="FH956"/>
      <c r="FI956"/>
      <c r="FJ956"/>
      <c r="FK956"/>
      <c r="FL956"/>
      <c r="FM956"/>
      <c r="FN956"/>
      <c r="FO956"/>
      <c r="FP956"/>
      <c r="FQ956"/>
      <c r="FR956"/>
      <c r="FS956"/>
      <c r="FT956"/>
      <c r="FU956"/>
      <c r="FV956"/>
      <c r="FW956"/>
      <c r="FX956"/>
      <c r="FY956"/>
      <c r="FZ956"/>
      <c r="GA956"/>
      <c r="GB956"/>
      <c r="GC956"/>
      <c r="GD956"/>
      <c r="GE956"/>
      <c r="GF956"/>
      <c r="GG956"/>
      <c r="GH956"/>
      <c r="GI956"/>
      <c r="GJ956"/>
      <c r="GK956"/>
      <c r="GL956"/>
      <c r="GM956"/>
      <c r="GN956"/>
      <c r="GO956"/>
      <c r="GP956"/>
      <c r="GQ956"/>
      <c r="GR956"/>
      <c r="GS956"/>
      <c r="GT956"/>
      <c r="GU956"/>
      <c r="GV956"/>
      <c r="GW956"/>
      <c r="GX956"/>
      <c r="GY956"/>
      <c r="GZ956"/>
      <c r="HA956"/>
      <c r="HB956"/>
      <c r="HC956"/>
    </row>
    <row r="957" spans="1:211" s="10" customFormat="1" x14ac:dyDescent="0.3">
      <c r="A957" s="301" t="s">
        <v>314</v>
      </c>
      <c r="B957" s="34" t="s">
        <v>45</v>
      </c>
      <c r="C957" s="33"/>
      <c r="D957" s="332">
        <v>301.36360550400002</v>
      </c>
      <c r="E957" s="326">
        <f t="shared" si="277"/>
        <v>1356.1362247680001</v>
      </c>
      <c r="F957" s="608">
        <f t="shared" si="278"/>
        <v>1657</v>
      </c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O957"/>
      <c r="EP957"/>
      <c r="EQ957"/>
      <c r="ER957"/>
      <c r="ES957"/>
      <c r="ET957"/>
      <c r="EU957"/>
      <c r="EV957"/>
      <c r="EW957"/>
      <c r="EX957"/>
      <c r="EY957"/>
      <c r="EZ957"/>
      <c r="FA957"/>
      <c r="FB957"/>
      <c r="FC957"/>
      <c r="FD957"/>
      <c r="FE957"/>
      <c r="FF957"/>
      <c r="FG957"/>
      <c r="FH957"/>
      <c r="FI957"/>
      <c r="FJ957"/>
      <c r="FK957"/>
      <c r="FL957"/>
      <c r="FM957"/>
      <c r="FN957"/>
      <c r="FO957"/>
      <c r="FP957"/>
      <c r="FQ957"/>
      <c r="FR957"/>
      <c r="FS957"/>
      <c r="FT957"/>
      <c r="FU957"/>
      <c r="FV957"/>
      <c r="FW957"/>
      <c r="FX957"/>
      <c r="FY957"/>
      <c r="FZ957"/>
      <c r="GA957"/>
      <c r="GB957"/>
      <c r="GC957"/>
      <c r="GD957"/>
      <c r="GE957"/>
      <c r="GF957"/>
      <c r="GG957"/>
      <c r="GH957"/>
      <c r="GI957"/>
      <c r="GJ957"/>
      <c r="GK957"/>
      <c r="GL957"/>
      <c r="GM957"/>
      <c r="GN957"/>
      <c r="GO957"/>
      <c r="GP957"/>
      <c r="GQ957"/>
      <c r="GR957"/>
      <c r="GS957"/>
      <c r="GT957"/>
      <c r="GU957"/>
      <c r="GV957"/>
      <c r="GW957"/>
      <c r="GX957"/>
      <c r="GY957"/>
      <c r="GZ957"/>
      <c r="HA957"/>
      <c r="HB957"/>
      <c r="HC957"/>
    </row>
    <row r="958" spans="1:211" s="10" customFormat="1" x14ac:dyDescent="0.3">
      <c r="A958" s="293"/>
      <c r="B958" s="34"/>
      <c r="C958" s="33"/>
      <c r="D958" s="332"/>
      <c r="E958" s="326"/>
      <c r="F958" s="63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  <c r="EL958"/>
      <c r="EM958"/>
      <c r="EN958"/>
      <c r="EO958"/>
      <c r="EP958"/>
      <c r="EQ958"/>
      <c r="ER958"/>
      <c r="ES958"/>
      <c r="ET958"/>
      <c r="EU958"/>
      <c r="EV958"/>
      <c r="EW958"/>
      <c r="EX958"/>
      <c r="EY958"/>
      <c r="EZ958"/>
      <c r="FA958"/>
      <c r="FB958"/>
      <c r="FC958"/>
      <c r="FD958"/>
      <c r="FE958"/>
      <c r="FF958"/>
      <c r="FG958"/>
      <c r="FH958"/>
      <c r="FI958"/>
      <c r="FJ958"/>
      <c r="FK958"/>
      <c r="FL958"/>
      <c r="FM958"/>
      <c r="FN958"/>
      <c r="FO958"/>
      <c r="FP958"/>
      <c r="FQ958"/>
      <c r="FR958"/>
      <c r="FS958"/>
      <c r="FT958"/>
      <c r="FU958"/>
      <c r="FV958"/>
      <c r="FW958"/>
      <c r="FX958"/>
      <c r="FY958"/>
      <c r="FZ958"/>
      <c r="GA958"/>
      <c r="GB958"/>
      <c r="GC958"/>
      <c r="GD958"/>
      <c r="GE958"/>
      <c r="GF958"/>
      <c r="GG958"/>
      <c r="GH958"/>
      <c r="GI958"/>
      <c r="GJ958"/>
      <c r="GK958"/>
      <c r="GL958"/>
      <c r="GM958"/>
      <c r="GN958"/>
      <c r="GO958"/>
      <c r="GP958"/>
      <c r="GQ958"/>
      <c r="GR958"/>
      <c r="GS958"/>
      <c r="GT958"/>
      <c r="GU958"/>
      <c r="GV958"/>
      <c r="GW958"/>
      <c r="GX958"/>
      <c r="GY958"/>
      <c r="GZ958"/>
      <c r="HA958"/>
      <c r="HB958"/>
      <c r="HC958"/>
    </row>
    <row r="959" spans="1:211" s="10" customFormat="1" x14ac:dyDescent="0.3">
      <c r="A959" s="303" t="s">
        <v>1503</v>
      </c>
      <c r="B959" s="34"/>
      <c r="C959" s="33"/>
      <c r="D959" s="332"/>
      <c r="E959" s="326"/>
      <c r="F959" s="638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  <c r="EL959"/>
      <c r="EM959"/>
      <c r="EN959"/>
      <c r="EO959"/>
      <c r="EP959"/>
      <c r="EQ959"/>
      <c r="ER959"/>
      <c r="ES959"/>
      <c r="ET959"/>
      <c r="EU959"/>
      <c r="EV959"/>
      <c r="EW959"/>
      <c r="EX959"/>
      <c r="EY959"/>
      <c r="EZ959"/>
      <c r="FA959"/>
      <c r="FB959"/>
      <c r="FC959"/>
      <c r="FD959"/>
      <c r="FE959"/>
      <c r="FF959"/>
      <c r="FG959"/>
      <c r="FH959"/>
      <c r="FI959"/>
      <c r="FJ959"/>
      <c r="FK959"/>
      <c r="FL959"/>
      <c r="FM959"/>
      <c r="FN959"/>
      <c r="FO959"/>
      <c r="FP959"/>
      <c r="FQ959"/>
      <c r="FR959"/>
      <c r="FS959"/>
      <c r="FT959"/>
      <c r="FU959"/>
      <c r="FV959"/>
      <c r="FW959"/>
      <c r="FX959"/>
      <c r="FY959"/>
      <c r="FZ959"/>
      <c r="GA959"/>
      <c r="GB959"/>
      <c r="GC959"/>
      <c r="GD959"/>
      <c r="GE959"/>
      <c r="GF959"/>
      <c r="GG959"/>
      <c r="GH959"/>
      <c r="GI959"/>
      <c r="GJ959"/>
      <c r="GK959"/>
      <c r="GL959"/>
      <c r="GM959"/>
      <c r="GN959"/>
      <c r="GO959"/>
      <c r="GP959"/>
      <c r="GQ959"/>
      <c r="GR959"/>
      <c r="GS959"/>
      <c r="GT959"/>
      <c r="GU959"/>
      <c r="GV959"/>
      <c r="GW959"/>
      <c r="GX959"/>
      <c r="GY959"/>
      <c r="GZ959"/>
      <c r="HA959"/>
      <c r="HB959"/>
      <c r="HC959"/>
    </row>
    <row r="960" spans="1:211" s="10" customFormat="1" x14ac:dyDescent="0.3">
      <c r="A960" s="301" t="s">
        <v>316</v>
      </c>
      <c r="B960" s="34" t="s">
        <v>45</v>
      </c>
      <c r="C960" s="33"/>
      <c r="D960" s="332">
        <v>1800</v>
      </c>
      <c r="E960" s="326">
        <f t="shared" ref="E960:E961" si="279">D960*4.5</f>
        <v>8100</v>
      </c>
      <c r="F960" s="608">
        <f t="shared" ref="F960:F961" si="280">ROUND(D960+E960,0)</f>
        <v>9900</v>
      </c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O960"/>
      <c r="EP960"/>
      <c r="EQ960"/>
      <c r="ER960"/>
      <c r="ES960"/>
      <c r="ET960"/>
      <c r="EU960"/>
      <c r="EV960"/>
      <c r="EW960"/>
      <c r="EX960"/>
      <c r="EY960"/>
      <c r="EZ960"/>
      <c r="FA960"/>
      <c r="FB960"/>
      <c r="FC960"/>
      <c r="FD960"/>
      <c r="FE960"/>
      <c r="FF960"/>
      <c r="FG960"/>
      <c r="FH960"/>
      <c r="FI960"/>
      <c r="FJ960"/>
      <c r="FK960"/>
      <c r="FL960"/>
      <c r="FM960"/>
      <c r="FN960"/>
      <c r="FO960"/>
      <c r="FP960"/>
      <c r="FQ960"/>
      <c r="FR960"/>
      <c r="FS960"/>
      <c r="FT960"/>
      <c r="FU960"/>
      <c r="FV960"/>
      <c r="FW960"/>
      <c r="FX960"/>
      <c r="FY960"/>
      <c r="FZ960"/>
      <c r="GA960"/>
      <c r="GB960"/>
      <c r="GC960"/>
      <c r="GD960"/>
      <c r="GE960"/>
      <c r="GF960"/>
      <c r="GG960"/>
      <c r="GH960"/>
      <c r="GI960"/>
      <c r="GJ960"/>
      <c r="GK960"/>
      <c r="GL960"/>
      <c r="GM960"/>
      <c r="GN960"/>
      <c r="GO960"/>
      <c r="GP960"/>
      <c r="GQ960"/>
      <c r="GR960"/>
      <c r="GS960"/>
      <c r="GT960"/>
      <c r="GU960"/>
      <c r="GV960"/>
      <c r="GW960"/>
      <c r="GX960"/>
      <c r="GY960"/>
      <c r="GZ960"/>
      <c r="HA960"/>
      <c r="HB960"/>
      <c r="HC960"/>
    </row>
    <row r="961" spans="1:211" s="10" customFormat="1" x14ac:dyDescent="0.3">
      <c r="A961" s="301" t="s">
        <v>317</v>
      </c>
      <c r="B961" s="34" t="s">
        <v>45</v>
      </c>
      <c r="C961" s="33"/>
      <c r="D961" s="332">
        <v>1800</v>
      </c>
      <c r="E961" s="326">
        <f t="shared" si="279"/>
        <v>8100</v>
      </c>
      <c r="F961" s="608">
        <f t="shared" si="280"/>
        <v>9900</v>
      </c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  <c r="EH961"/>
      <c r="EI961"/>
      <c r="EJ961"/>
      <c r="EK961"/>
      <c r="EL961"/>
      <c r="EM961"/>
      <c r="EN961"/>
      <c r="EO961"/>
      <c r="EP961"/>
      <c r="EQ961"/>
      <c r="ER961"/>
      <c r="ES961"/>
      <c r="ET961"/>
      <c r="EU961"/>
      <c r="EV961"/>
      <c r="EW961"/>
      <c r="EX961"/>
      <c r="EY961"/>
      <c r="EZ961"/>
      <c r="FA961"/>
      <c r="FB961"/>
      <c r="FC961"/>
      <c r="FD961"/>
      <c r="FE961"/>
      <c r="FF961"/>
      <c r="FG961"/>
      <c r="FH961"/>
      <c r="FI961"/>
      <c r="FJ961"/>
      <c r="FK961"/>
      <c r="FL961"/>
      <c r="FM961"/>
      <c r="FN961"/>
      <c r="FO961"/>
      <c r="FP961"/>
      <c r="FQ961"/>
      <c r="FR961"/>
      <c r="FS961"/>
      <c r="FT961"/>
      <c r="FU961"/>
      <c r="FV961"/>
      <c r="FW961"/>
      <c r="FX961"/>
      <c r="FY961"/>
      <c r="FZ961"/>
      <c r="GA961"/>
      <c r="GB961"/>
      <c r="GC961"/>
      <c r="GD961"/>
      <c r="GE961"/>
      <c r="GF961"/>
      <c r="GG961"/>
      <c r="GH961"/>
      <c r="GI961"/>
      <c r="GJ961"/>
      <c r="GK961"/>
      <c r="GL961"/>
      <c r="GM961"/>
      <c r="GN961"/>
      <c r="GO961"/>
      <c r="GP961"/>
      <c r="GQ961"/>
      <c r="GR961"/>
      <c r="GS961"/>
      <c r="GT961"/>
      <c r="GU961"/>
      <c r="GV961"/>
      <c r="GW961"/>
      <c r="GX961"/>
      <c r="GY961"/>
      <c r="GZ961"/>
      <c r="HA961"/>
      <c r="HB961"/>
      <c r="HC961"/>
    </row>
    <row r="962" spans="1:211" s="10" customFormat="1" x14ac:dyDescent="0.3">
      <c r="A962" s="301"/>
      <c r="B962" s="34"/>
      <c r="C962" s="33"/>
      <c r="D962" s="332"/>
      <c r="E962" s="326"/>
      <c r="F962" s="638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  <c r="EH962"/>
      <c r="EI962"/>
      <c r="EJ962"/>
      <c r="EK962"/>
      <c r="EL962"/>
      <c r="EM962"/>
      <c r="EN962"/>
      <c r="EO962"/>
      <c r="EP962"/>
      <c r="EQ962"/>
      <c r="ER962"/>
      <c r="ES962"/>
      <c r="ET962"/>
      <c r="EU962"/>
      <c r="EV962"/>
      <c r="EW962"/>
      <c r="EX962"/>
      <c r="EY962"/>
      <c r="EZ962"/>
      <c r="FA962"/>
      <c r="FB962"/>
      <c r="FC962"/>
      <c r="FD962"/>
      <c r="FE962"/>
      <c r="FF962"/>
      <c r="FG962"/>
      <c r="FH962"/>
      <c r="FI962"/>
      <c r="FJ962"/>
      <c r="FK962"/>
      <c r="FL962"/>
      <c r="FM962"/>
      <c r="FN962"/>
      <c r="FO962"/>
      <c r="FP962"/>
      <c r="FQ962"/>
      <c r="FR962"/>
      <c r="FS962"/>
      <c r="FT962"/>
      <c r="FU962"/>
      <c r="FV962"/>
      <c r="FW962"/>
      <c r="FX962"/>
      <c r="FY962"/>
      <c r="FZ962"/>
      <c r="GA962"/>
      <c r="GB962"/>
      <c r="GC962"/>
      <c r="GD962"/>
      <c r="GE962"/>
      <c r="GF962"/>
      <c r="GG962"/>
      <c r="GH962"/>
      <c r="GI962"/>
      <c r="GJ962"/>
      <c r="GK962"/>
      <c r="GL962"/>
      <c r="GM962"/>
      <c r="GN962"/>
      <c r="GO962"/>
      <c r="GP962"/>
      <c r="GQ962"/>
      <c r="GR962"/>
      <c r="GS962"/>
      <c r="GT962"/>
      <c r="GU962"/>
      <c r="GV962"/>
      <c r="GW962"/>
      <c r="GX962"/>
      <c r="GY962"/>
      <c r="GZ962"/>
      <c r="HA962"/>
      <c r="HB962"/>
      <c r="HC962"/>
    </row>
    <row r="963" spans="1:211" s="10" customFormat="1" x14ac:dyDescent="0.3">
      <c r="A963" s="303" t="s">
        <v>1504</v>
      </c>
      <c r="B963" s="34"/>
      <c r="C963" s="33"/>
      <c r="D963" s="332"/>
      <c r="E963" s="326"/>
      <c r="F963" s="638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  <c r="EH963"/>
      <c r="EI963"/>
      <c r="EJ963"/>
      <c r="EK963"/>
      <c r="EL963"/>
      <c r="EM963"/>
      <c r="EN963"/>
      <c r="EO963"/>
      <c r="EP963"/>
      <c r="EQ963"/>
      <c r="ER963"/>
      <c r="ES963"/>
      <c r="ET963"/>
      <c r="EU963"/>
      <c r="EV963"/>
      <c r="EW963"/>
      <c r="EX963"/>
      <c r="EY963"/>
      <c r="EZ963"/>
      <c r="FA963"/>
      <c r="FB963"/>
      <c r="FC963"/>
      <c r="FD963"/>
      <c r="FE963"/>
      <c r="FF963"/>
      <c r="FG963"/>
      <c r="FH963"/>
      <c r="FI963"/>
      <c r="FJ963"/>
      <c r="FK963"/>
      <c r="FL963"/>
      <c r="FM963"/>
      <c r="FN963"/>
      <c r="FO963"/>
      <c r="FP963"/>
      <c r="FQ963"/>
      <c r="FR963"/>
      <c r="FS963"/>
      <c r="FT963"/>
      <c r="FU963"/>
      <c r="FV963"/>
      <c r="FW963"/>
      <c r="FX963"/>
      <c r="FY963"/>
      <c r="FZ963"/>
      <c r="GA963"/>
      <c r="GB963"/>
      <c r="GC963"/>
      <c r="GD963"/>
      <c r="GE963"/>
      <c r="GF963"/>
      <c r="GG963"/>
      <c r="GH963"/>
      <c r="GI963"/>
      <c r="GJ963"/>
      <c r="GK963"/>
      <c r="GL963"/>
      <c r="GM963"/>
      <c r="GN963"/>
      <c r="GO963"/>
      <c r="GP963"/>
      <c r="GQ963"/>
      <c r="GR963"/>
      <c r="GS963"/>
      <c r="GT963"/>
      <c r="GU963"/>
      <c r="GV963"/>
      <c r="GW963"/>
      <c r="GX963"/>
      <c r="GY963"/>
      <c r="GZ963"/>
      <c r="HA963"/>
      <c r="HB963"/>
      <c r="HC963"/>
    </row>
    <row r="964" spans="1:211" s="10" customFormat="1" x14ac:dyDescent="0.3">
      <c r="A964" s="308" t="s">
        <v>1178</v>
      </c>
      <c r="B964" s="310" t="s">
        <v>45</v>
      </c>
      <c r="C964" s="294"/>
      <c r="D964" s="332">
        <v>900</v>
      </c>
      <c r="E964" s="326">
        <f t="shared" ref="E964:E987" si="281">D964*4.5</f>
        <v>4050</v>
      </c>
      <c r="F964" s="608">
        <f t="shared" ref="F964:F981" si="282">ROUND(D964+E964,0)</f>
        <v>4950</v>
      </c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  <c r="EH964"/>
      <c r="EI964"/>
      <c r="EJ964"/>
      <c r="EK964"/>
      <c r="EL964"/>
      <c r="EM964"/>
      <c r="EN964"/>
      <c r="EO964"/>
      <c r="EP964"/>
      <c r="EQ964"/>
      <c r="ER964"/>
      <c r="ES964"/>
      <c r="ET964"/>
      <c r="EU964"/>
      <c r="EV964"/>
      <c r="EW964"/>
      <c r="EX964"/>
      <c r="EY964"/>
      <c r="EZ964"/>
      <c r="FA964"/>
      <c r="FB964"/>
      <c r="FC964"/>
      <c r="FD964"/>
      <c r="FE964"/>
      <c r="FF964"/>
      <c r="FG964"/>
      <c r="FH964"/>
      <c r="FI964"/>
      <c r="FJ964"/>
      <c r="FK964"/>
      <c r="FL964"/>
      <c r="FM964"/>
      <c r="FN964"/>
      <c r="FO964"/>
      <c r="FP964"/>
      <c r="FQ964"/>
      <c r="FR964"/>
      <c r="FS964"/>
      <c r="FT964"/>
      <c r="FU964"/>
      <c r="FV964"/>
      <c r="FW964"/>
      <c r="FX964"/>
      <c r="FY964"/>
      <c r="FZ964"/>
      <c r="GA964"/>
      <c r="GB964"/>
      <c r="GC964"/>
      <c r="GD964"/>
      <c r="GE964"/>
      <c r="GF964"/>
      <c r="GG964"/>
      <c r="GH964"/>
      <c r="GI964"/>
      <c r="GJ964"/>
      <c r="GK964"/>
      <c r="GL964"/>
      <c r="GM964"/>
      <c r="GN964"/>
      <c r="GO964"/>
      <c r="GP964"/>
      <c r="GQ964"/>
      <c r="GR964"/>
      <c r="GS964"/>
      <c r="GT964"/>
      <c r="GU964"/>
      <c r="GV964"/>
      <c r="GW964"/>
      <c r="GX964"/>
      <c r="GY964"/>
      <c r="GZ964"/>
      <c r="HA964"/>
      <c r="HB964"/>
      <c r="HC964"/>
    </row>
    <row r="965" spans="1:211" s="10" customFormat="1" x14ac:dyDescent="0.3">
      <c r="A965" s="308" t="s">
        <v>1179</v>
      </c>
      <c r="B965" s="310" t="s">
        <v>45</v>
      </c>
      <c r="C965" s="294"/>
      <c r="D965" s="332">
        <v>450</v>
      </c>
      <c r="E965" s="326">
        <f t="shared" si="281"/>
        <v>2025</v>
      </c>
      <c r="F965" s="608">
        <f t="shared" si="282"/>
        <v>2475</v>
      </c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  <c r="EH965"/>
      <c r="EI965"/>
      <c r="EJ965"/>
      <c r="EK965"/>
      <c r="EL965"/>
      <c r="EM965"/>
      <c r="EN965"/>
      <c r="EO965"/>
      <c r="EP965"/>
      <c r="EQ965"/>
      <c r="ER965"/>
      <c r="ES965"/>
      <c r="ET965"/>
      <c r="EU965"/>
      <c r="EV965"/>
      <c r="EW965"/>
      <c r="EX965"/>
      <c r="EY965"/>
      <c r="EZ965"/>
      <c r="FA965"/>
      <c r="FB965"/>
      <c r="FC965"/>
      <c r="FD965"/>
      <c r="FE965"/>
      <c r="FF965"/>
      <c r="FG965"/>
      <c r="FH965"/>
      <c r="FI965"/>
      <c r="FJ965"/>
      <c r="FK965"/>
      <c r="FL965"/>
      <c r="FM965"/>
      <c r="FN965"/>
      <c r="FO965"/>
      <c r="FP965"/>
      <c r="FQ965"/>
      <c r="FR965"/>
      <c r="FS965"/>
      <c r="FT965"/>
      <c r="FU965"/>
      <c r="FV965"/>
      <c r="FW965"/>
      <c r="FX965"/>
      <c r="FY965"/>
      <c r="FZ965"/>
      <c r="GA965"/>
      <c r="GB965"/>
      <c r="GC965"/>
      <c r="GD965"/>
      <c r="GE965"/>
      <c r="GF965"/>
      <c r="GG965"/>
      <c r="GH965"/>
      <c r="GI965"/>
      <c r="GJ965"/>
      <c r="GK965"/>
      <c r="GL965"/>
      <c r="GM965"/>
      <c r="GN965"/>
      <c r="GO965"/>
      <c r="GP965"/>
      <c r="GQ965"/>
      <c r="GR965"/>
      <c r="GS965"/>
      <c r="GT965"/>
      <c r="GU965"/>
      <c r="GV965"/>
      <c r="GW965"/>
      <c r="GX965"/>
      <c r="GY965"/>
      <c r="GZ965"/>
      <c r="HA965"/>
      <c r="HB965"/>
      <c r="HC965"/>
    </row>
    <row r="966" spans="1:211" s="10" customFormat="1" x14ac:dyDescent="0.3">
      <c r="A966" s="308" t="s">
        <v>1180</v>
      </c>
      <c r="B966" s="310" t="s">
        <v>45</v>
      </c>
      <c r="C966" s="294"/>
      <c r="D966" s="332">
        <v>900</v>
      </c>
      <c r="E966" s="326">
        <f t="shared" si="281"/>
        <v>4050</v>
      </c>
      <c r="F966" s="608">
        <f t="shared" si="282"/>
        <v>4950</v>
      </c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  <c r="EH966"/>
      <c r="EI966"/>
      <c r="EJ966"/>
      <c r="EK966"/>
      <c r="EL966"/>
      <c r="EM966"/>
      <c r="EN966"/>
      <c r="EO966"/>
      <c r="EP966"/>
      <c r="EQ966"/>
      <c r="ER966"/>
      <c r="ES966"/>
      <c r="ET966"/>
      <c r="EU966"/>
      <c r="EV966"/>
      <c r="EW966"/>
      <c r="EX966"/>
      <c r="EY966"/>
      <c r="EZ966"/>
      <c r="FA966"/>
      <c r="FB966"/>
      <c r="FC966"/>
      <c r="FD966"/>
      <c r="FE966"/>
      <c r="FF966"/>
      <c r="FG966"/>
      <c r="FH966"/>
      <c r="FI966"/>
      <c r="FJ966"/>
      <c r="FK966"/>
      <c r="FL966"/>
      <c r="FM966"/>
      <c r="FN966"/>
      <c r="FO966"/>
      <c r="FP966"/>
      <c r="FQ966"/>
      <c r="FR966"/>
      <c r="FS966"/>
      <c r="FT966"/>
      <c r="FU966"/>
      <c r="FV966"/>
      <c r="FW966"/>
      <c r="FX966"/>
      <c r="FY966"/>
      <c r="FZ966"/>
      <c r="GA966"/>
      <c r="GB966"/>
      <c r="GC966"/>
      <c r="GD966"/>
      <c r="GE966"/>
      <c r="GF966"/>
      <c r="GG966"/>
      <c r="GH966"/>
      <c r="GI966"/>
      <c r="GJ966"/>
      <c r="GK966"/>
      <c r="GL966"/>
      <c r="GM966"/>
      <c r="GN966"/>
      <c r="GO966"/>
      <c r="GP966"/>
      <c r="GQ966"/>
      <c r="GR966"/>
      <c r="GS966"/>
      <c r="GT966"/>
      <c r="GU966"/>
      <c r="GV966"/>
      <c r="GW966"/>
      <c r="GX966"/>
      <c r="GY966"/>
      <c r="GZ966"/>
      <c r="HA966"/>
      <c r="HB966"/>
      <c r="HC966"/>
    </row>
    <row r="967" spans="1:211" s="10" customFormat="1" x14ac:dyDescent="0.3">
      <c r="A967" s="308" t="s">
        <v>1318</v>
      </c>
      <c r="B967" s="310" t="s">
        <v>45</v>
      </c>
      <c r="C967" s="294"/>
      <c r="D967" s="332">
        <v>450</v>
      </c>
      <c r="E967" s="326">
        <f t="shared" si="281"/>
        <v>2025</v>
      </c>
      <c r="F967" s="608">
        <f t="shared" si="282"/>
        <v>2475</v>
      </c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  <c r="EH967"/>
      <c r="EI967"/>
      <c r="EJ967"/>
      <c r="EK967"/>
      <c r="EL967"/>
      <c r="EM967"/>
      <c r="EN967"/>
      <c r="EO967"/>
      <c r="EP967"/>
      <c r="EQ967"/>
      <c r="ER967"/>
      <c r="ES967"/>
      <c r="ET967"/>
      <c r="EU967"/>
      <c r="EV967"/>
      <c r="EW967"/>
      <c r="EX967"/>
      <c r="EY967"/>
      <c r="EZ967"/>
      <c r="FA967"/>
      <c r="FB967"/>
      <c r="FC967"/>
      <c r="FD967"/>
      <c r="FE967"/>
      <c r="FF967"/>
      <c r="FG967"/>
      <c r="FH967"/>
      <c r="FI967"/>
      <c r="FJ967"/>
      <c r="FK967"/>
      <c r="FL967"/>
      <c r="FM967"/>
      <c r="FN967"/>
      <c r="FO967"/>
      <c r="FP967"/>
      <c r="FQ967"/>
      <c r="FR967"/>
      <c r="FS967"/>
      <c r="FT967"/>
      <c r="FU967"/>
      <c r="FV967"/>
      <c r="FW967"/>
      <c r="FX967"/>
      <c r="FY967"/>
      <c r="FZ967"/>
      <c r="GA967"/>
      <c r="GB967"/>
      <c r="GC967"/>
      <c r="GD967"/>
      <c r="GE967"/>
      <c r="GF967"/>
      <c r="GG967"/>
      <c r="GH967"/>
      <c r="GI967"/>
      <c r="GJ967"/>
      <c r="GK967"/>
      <c r="GL967"/>
      <c r="GM967"/>
      <c r="GN967"/>
      <c r="GO967"/>
      <c r="GP967"/>
      <c r="GQ967"/>
      <c r="GR967"/>
      <c r="GS967"/>
      <c r="GT967"/>
      <c r="GU967"/>
      <c r="GV967"/>
      <c r="GW967"/>
      <c r="GX967"/>
      <c r="GY967"/>
      <c r="GZ967"/>
      <c r="HA967"/>
      <c r="HB967"/>
      <c r="HC967"/>
    </row>
    <row r="968" spans="1:211" s="10" customFormat="1" x14ac:dyDescent="0.3">
      <c r="A968" s="308" t="s">
        <v>318</v>
      </c>
      <c r="B968" s="310" t="s">
        <v>45</v>
      </c>
      <c r="C968" s="294"/>
      <c r="D968" s="332">
        <v>900</v>
      </c>
      <c r="E968" s="326">
        <f t="shared" si="281"/>
        <v>4050</v>
      </c>
      <c r="F968" s="608">
        <f t="shared" si="282"/>
        <v>4950</v>
      </c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  <c r="EH968"/>
      <c r="EI968"/>
      <c r="EJ968"/>
      <c r="EK968"/>
      <c r="EL968"/>
      <c r="EM968"/>
      <c r="EN968"/>
      <c r="EO968"/>
      <c r="EP968"/>
      <c r="EQ968"/>
      <c r="ER968"/>
      <c r="ES968"/>
      <c r="ET968"/>
      <c r="EU968"/>
      <c r="EV968"/>
      <c r="EW968"/>
      <c r="EX968"/>
      <c r="EY968"/>
      <c r="EZ968"/>
      <c r="FA968"/>
      <c r="FB968"/>
      <c r="FC968"/>
      <c r="FD968"/>
      <c r="FE968"/>
      <c r="FF968"/>
      <c r="FG968"/>
      <c r="FH968"/>
      <c r="FI968"/>
      <c r="FJ968"/>
      <c r="FK968"/>
      <c r="FL968"/>
      <c r="FM968"/>
      <c r="FN968"/>
      <c r="FO968"/>
      <c r="FP968"/>
      <c r="FQ968"/>
      <c r="FR968"/>
      <c r="FS968"/>
      <c r="FT968"/>
      <c r="FU968"/>
      <c r="FV968"/>
      <c r="FW968"/>
      <c r="FX968"/>
      <c r="FY968"/>
      <c r="FZ968"/>
      <c r="GA968"/>
      <c r="GB968"/>
      <c r="GC968"/>
      <c r="GD968"/>
      <c r="GE968"/>
      <c r="GF968"/>
      <c r="GG968"/>
      <c r="GH968"/>
      <c r="GI968"/>
      <c r="GJ968"/>
      <c r="GK968"/>
      <c r="GL968"/>
      <c r="GM968"/>
      <c r="GN968"/>
      <c r="GO968"/>
      <c r="GP968"/>
      <c r="GQ968"/>
      <c r="GR968"/>
      <c r="GS968"/>
      <c r="GT968"/>
      <c r="GU968"/>
      <c r="GV968"/>
      <c r="GW968"/>
      <c r="GX968"/>
      <c r="GY968"/>
      <c r="GZ968"/>
      <c r="HA968"/>
      <c r="HB968"/>
      <c r="HC968"/>
    </row>
    <row r="969" spans="1:211" s="10" customFormat="1" x14ac:dyDescent="0.3">
      <c r="A969" s="308" t="s">
        <v>319</v>
      </c>
      <c r="B969" s="310" t="s">
        <v>45</v>
      </c>
      <c r="C969" s="294"/>
      <c r="D969" s="332">
        <v>900</v>
      </c>
      <c r="E969" s="326">
        <f t="shared" si="281"/>
        <v>4050</v>
      </c>
      <c r="F969" s="608">
        <f t="shared" si="282"/>
        <v>4950</v>
      </c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  <c r="EH969"/>
      <c r="EI969"/>
      <c r="EJ969"/>
      <c r="EK969"/>
      <c r="EL969"/>
      <c r="EM969"/>
      <c r="EN969"/>
      <c r="EO969"/>
      <c r="EP969"/>
      <c r="EQ969"/>
      <c r="ER969"/>
      <c r="ES969"/>
      <c r="ET969"/>
      <c r="EU969"/>
      <c r="EV969"/>
      <c r="EW969"/>
      <c r="EX969"/>
      <c r="EY969"/>
      <c r="EZ969"/>
      <c r="FA969"/>
      <c r="FB969"/>
      <c r="FC969"/>
      <c r="FD969"/>
      <c r="FE969"/>
      <c r="FF969"/>
      <c r="FG969"/>
      <c r="FH969"/>
      <c r="FI969"/>
      <c r="FJ969"/>
      <c r="FK969"/>
      <c r="FL969"/>
      <c r="FM969"/>
      <c r="FN969"/>
      <c r="FO969"/>
      <c r="FP969"/>
      <c r="FQ969"/>
      <c r="FR969"/>
      <c r="FS969"/>
      <c r="FT969"/>
      <c r="FU969"/>
      <c r="FV969"/>
      <c r="FW969"/>
      <c r="FX969"/>
      <c r="FY969"/>
      <c r="FZ969"/>
      <c r="GA969"/>
      <c r="GB969"/>
      <c r="GC969"/>
      <c r="GD969"/>
      <c r="GE969"/>
      <c r="GF969"/>
      <c r="GG969"/>
      <c r="GH969"/>
      <c r="GI969"/>
      <c r="GJ969"/>
      <c r="GK969"/>
      <c r="GL969"/>
      <c r="GM969"/>
      <c r="GN969"/>
      <c r="GO969"/>
      <c r="GP969"/>
      <c r="GQ969"/>
      <c r="GR969"/>
      <c r="GS969"/>
      <c r="GT969"/>
      <c r="GU969"/>
      <c r="GV969"/>
      <c r="GW969"/>
      <c r="GX969"/>
      <c r="GY969"/>
      <c r="GZ969"/>
      <c r="HA969"/>
      <c r="HB969"/>
      <c r="HC969"/>
    </row>
    <row r="970" spans="1:211" s="10" customFormat="1" x14ac:dyDescent="0.3">
      <c r="A970" s="308" t="s">
        <v>1181</v>
      </c>
      <c r="B970" s="310" t="s">
        <v>45</v>
      </c>
      <c r="C970" s="294"/>
      <c r="D970" s="332">
        <v>900</v>
      </c>
      <c r="E970" s="326">
        <f t="shared" si="281"/>
        <v>4050</v>
      </c>
      <c r="F970" s="608">
        <f t="shared" si="282"/>
        <v>4950</v>
      </c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  <c r="EH970"/>
      <c r="EI970"/>
      <c r="EJ970"/>
      <c r="EK970"/>
      <c r="EL970"/>
      <c r="EM970"/>
      <c r="EN970"/>
      <c r="EO970"/>
      <c r="EP970"/>
      <c r="EQ970"/>
      <c r="ER970"/>
      <c r="ES970"/>
      <c r="ET970"/>
      <c r="EU970"/>
      <c r="EV970"/>
      <c r="EW970"/>
      <c r="EX970"/>
      <c r="EY970"/>
      <c r="EZ970"/>
      <c r="FA970"/>
      <c r="FB970"/>
      <c r="FC970"/>
      <c r="FD970"/>
      <c r="FE970"/>
      <c r="FF970"/>
      <c r="FG970"/>
      <c r="FH970"/>
      <c r="FI970"/>
      <c r="FJ970"/>
      <c r="FK970"/>
      <c r="FL970"/>
      <c r="FM970"/>
      <c r="FN970"/>
      <c r="FO970"/>
      <c r="FP970"/>
      <c r="FQ970"/>
      <c r="FR970"/>
      <c r="FS970"/>
      <c r="FT970"/>
      <c r="FU970"/>
      <c r="FV970"/>
      <c r="FW970"/>
      <c r="FX970"/>
      <c r="FY970"/>
      <c r="FZ970"/>
      <c r="GA970"/>
      <c r="GB970"/>
      <c r="GC970"/>
      <c r="GD970"/>
      <c r="GE970"/>
      <c r="GF970"/>
      <c r="GG970"/>
      <c r="GH970"/>
      <c r="GI970"/>
      <c r="GJ970"/>
      <c r="GK970"/>
      <c r="GL970"/>
      <c r="GM970"/>
      <c r="GN970"/>
      <c r="GO970"/>
      <c r="GP970"/>
      <c r="GQ970"/>
      <c r="GR970"/>
      <c r="GS970"/>
      <c r="GT970"/>
      <c r="GU970"/>
      <c r="GV970"/>
      <c r="GW970"/>
      <c r="GX970"/>
      <c r="GY970"/>
      <c r="GZ970"/>
      <c r="HA970"/>
      <c r="HB970"/>
      <c r="HC970"/>
    </row>
    <row r="971" spans="1:211" s="10" customFormat="1" x14ac:dyDescent="0.3">
      <c r="A971" s="308" t="s">
        <v>320</v>
      </c>
      <c r="B971" s="310" t="s">
        <v>45</v>
      </c>
      <c r="C971" s="294"/>
      <c r="D971" s="332">
        <v>1800</v>
      </c>
      <c r="E971" s="326">
        <f t="shared" si="281"/>
        <v>8100</v>
      </c>
      <c r="F971" s="608">
        <f t="shared" si="282"/>
        <v>9900</v>
      </c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  <c r="EH971"/>
      <c r="EI971"/>
      <c r="EJ971"/>
      <c r="EK971"/>
      <c r="EL971"/>
      <c r="EM971"/>
      <c r="EN971"/>
      <c r="EO971"/>
      <c r="EP971"/>
      <c r="EQ971"/>
      <c r="ER971"/>
      <c r="ES971"/>
      <c r="ET971"/>
      <c r="EU971"/>
      <c r="EV971"/>
      <c r="EW971"/>
      <c r="EX971"/>
      <c r="EY971"/>
      <c r="EZ971"/>
      <c r="FA971"/>
      <c r="FB971"/>
      <c r="FC971"/>
      <c r="FD971"/>
      <c r="FE971"/>
      <c r="FF971"/>
      <c r="FG971"/>
      <c r="FH971"/>
      <c r="FI971"/>
      <c r="FJ971"/>
      <c r="FK971"/>
      <c r="FL971"/>
      <c r="FM971"/>
      <c r="FN971"/>
      <c r="FO971"/>
      <c r="FP971"/>
      <c r="FQ971"/>
      <c r="FR971"/>
      <c r="FS971"/>
      <c r="FT971"/>
      <c r="FU971"/>
      <c r="FV971"/>
      <c r="FW971"/>
      <c r="FX971"/>
      <c r="FY971"/>
      <c r="FZ971"/>
      <c r="GA971"/>
      <c r="GB971"/>
      <c r="GC971"/>
      <c r="GD971"/>
      <c r="GE971"/>
      <c r="GF971"/>
      <c r="GG971"/>
      <c r="GH971"/>
      <c r="GI971"/>
      <c r="GJ971"/>
      <c r="GK971"/>
      <c r="GL971"/>
      <c r="GM971"/>
      <c r="GN971"/>
      <c r="GO971"/>
      <c r="GP971"/>
      <c r="GQ971"/>
      <c r="GR971"/>
      <c r="GS971"/>
      <c r="GT971"/>
      <c r="GU971"/>
      <c r="GV971"/>
      <c r="GW971"/>
      <c r="GX971"/>
      <c r="GY971"/>
      <c r="GZ971"/>
      <c r="HA971"/>
      <c r="HB971"/>
      <c r="HC971"/>
    </row>
    <row r="972" spans="1:211" s="10" customFormat="1" x14ac:dyDescent="0.3">
      <c r="A972" s="308" t="s">
        <v>991</v>
      </c>
      <c r="B972" s="310" t="s">
        <v>45</v>
      </c>
      <c r="C972" s="294"/>
      <c r="D972" s="332">
        <v>450</v>
      </c>
      <c r="E972" s="326">
        <f t="shared" si="281"/>
        <v>2025</v>
      </c>
      <c r="F972" s="608">
        <f t="shared" si="282"/>
        <v>2475</v>
      </c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  <c r="EH972"/>
      <c r="EI972"/>
      <c r="EJ972"/>
      <c r="EK972"/>
      <c r="EL972"/>
      <c r="EM972"/>
      <c r="EN972"/>
      <c r="EO972"/>
      <c r="EP972"/>
      <c r="EQ972"/>
      <c r="ER972"/>
      <c r="ES972"/>
      <c r="ET972"/>
      <c r="EU972"/>
      <c r="EV972"/>
      <c r="EW972"/>
      <c r="EX972"/>
      <c r="EY972"/>
      <c r="EZ972"/>
      <c r="FA972"/>
      <c r="FB972"/>
      <c r="FC972"/>
      <c r="FD972"/>
      <c r="FE972"/>
      <c r="FF972"/>
      <c r="FG972"/>
      <c r="FH972"/>
      <c r="FI972"/>
      <c r="FJ972"/>
      <c r="FK972"/>
      <c r="FL972"/>
      <c r="FM972"/>
      <c r="FN972"/>
      <c r="FO972"/>
      <c r="FP972"/>
      <c r="FQ972"/>
      <c r="FR972"/>
      <c r="FS972"/>
      <c r="FT972"/>
      <c r="FU972"/>
      <c r="FV972"/>
      <c r="FW972"/>
      <c r="FX972"/>
      <c r="FY972"/>
      <c r="FZ972"/>
      <c r="GA972"/>
      <c r="GB972"/>
      <c r="GC972"/>
      <c r="GD972"/>
      <c r="GE972"/>
      <c r="GF972"/>
      <c r="GG972"/>
      <c r="GH972"/>
      <c r="GI972"/>
      <c r="GJ972"/>
      <c r="GK972"/>
      <c r="GL972"/>
      <c r="GM972"/>
      <c r="GN972"/>
      <c r="GO972"/>
      <c r="GP972"/>
      <c r="GQ972"/>
      <c r="GR972"/>
      <c r="GS972"/>
      <c r="GT972"/>
      <c r="GU972"/>
      <c r="GV972"/>
      <c r="GW972"/>
      <c r="GX972"/>
      <c r="GY972"/>
      <c r="GZ972"/>
      <c r="HA972"/>
      <c r="HB972"/>
      <c r="HC972"/>
    </row>
    <row r="973" spans="1:211" s="10" customFormat="1" x14ac:dyDescent="0.3">
      <c r="A973" s="308" t="s">
        <v>1182</v>
      </c>
      <c r="B973" s="310" t="s">
        <v>45</v>
      </c>
      <c r="C973" s="294"/>
      <c r="D973" s="332">
        <v>900</v>
      </c>
      <c r="E973" s="326">
        <f t="shared" si="281"/>
        <v>4050</v>
      </c>
      <c r="F973" s="608">
        <f t="shared" si="282"/>
        <v>4950</v>
      </c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  <c r="EH973"/>
      <c r="EI973"/>
      <c r="EJ973"/>
      <c r="EK973"/>
      <c r="EL973"/>
      <c r="EM973"/>
      <c r="EN973"/>
      <c r="EO973"/>
      <c r="EP973"/>
      <c r="EQ973"/>
      <c r="ER973"/>
      <c r="ES973"/>
      <c r="ET973"/>
      <c r="EU973"/>
      <c r="EV973"/>
      <c r="EW973"/>
      <c r="EX973"/>
      <c r="EY973"/>
      <c r="EZ973"/>
      <c r="FA973"/>
      <c r="FB973"/>
      <c r="FC973"/>
      <c r="FD973"/>
      <c r="FE973"/>
      <c r="FF973"/>
      <c r="FG973"/>
      <c r="FH973"/>
      <c r="FI973"/>
      <c r="FJ973"/>
      <c r="FK973"/>
      <c r="FL973"/>
      <c r="FM973"/>
      <c r="FN973"/>
      <c r="FO973"/>
      <c r="FP973"/>
      <c r="FQ973"/>
      <c r="FR973"/>
      <c r="FS973"/>
      <c r="FT973"/>
      <c r="FU973"/>
      <c r="FV973"/>
      <c r="FW973"/>
      <c r="FX973"/>
      <c r="FY973"/>
      <c r="FZ973"/>
      <c r="GA973"/>
      <c r="GB973"/>
      <c r="GC973"/>
      <c r="GD973"/>
      <c r="GE973"/>
      <c r="GF973"/>
      <c r="GG973"/>
      <c r="GH973"/>
      <c r="GI973"/>
      <c r="GJ973"/>
      <c r="GK973"/>
      <c r="GL973"/>
      <c r="GM973"/>
      <c r="GN973"/>
      <c r="GO973"/>
      <c r="GP973"/>
      <c r="GQ973"/>
      <c r="GR973"/>
      <c r="GS973"/>
      <c r="GT973"/>
      <c r="GU973"/>
      <c r="GV973"/>
      <c r="GW973"/>
      <c r="GX973"/>
      <c r="GY973"/>
      <c r="GZ973"/>
      <c r="HA973"/>
      <c r="HB973"/>
      <c r="HC973"/>
    </row>
    <row r="974" spans="1:211" s="10" customFormat="1" x14ac:dyDescent="0.3">
      <c r="A974" s="308" t="s">
        <v>1319</v>
      </c>
      <c r="B974" s="310" t="s">
        <v>45</v>
      </c>
      <c r="C974" s="294"/>
      <c r="D974" s="332">
        <v>450</v>
      </c>
      <c r="E974" s="326">
        <f t="shared" si="281"/>
        <v>2025</v>
      </c>
      <c r="F974" s="608">
        <f t="shared" si="282"/>
        <v>2475</v>
      </c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  <c r="EH974"/>
      <c r="EI974"/>
      <c r="EJ974"/>
      <c r="EK974"/>
      <c r="EL974"/>
      <c r="EM974"/>
      <c r="EN974"/>
      <c r="EO974"/>
      <c r="EP974"/>
      <c r="EQ974"/>
      <c r="ER974"/>
      <c r="ES974"/>
      <c r="ET974"/>
      <c r="EU974"/>
      <c r="EV974"/>
      <c r="EW974"/>
      <c r="EX974"/>
      <c r="EY974"/>
      <c r="EZ974"/>
      <c r="FA974"/>
      <c r="FB974"/>
      <c r="FC974"/>
      <c r="FD974"/>
      <c r="FE974"/>
      <c r="FF974"/>
      <c r="FG974"/>
      <c r="FH974"/>
      <c r="FI974"/>
      <c r="FJ974"/>
      <c r="FK974"/>
      <c r="FL974"/>
      <c r="FM974"/>
      <c r="FN974"/>
      <c r="FO974"/>
      <c r="FP974"/>
      <c r="FQ974"/>
      <c r="FR974"/>
      <c r="FS974"/>
      <c r="FT974"/>
      <c r="FU974"/>
      <c r="FV974"/>
      <c r="FW974"/>
      <c r="FX974"/>
      <c r="FY974"/>
      <c r="FZ974"/>
      <c r="GA974"/>
      <c r="GB974"/>
      <c r="GC974"/>
      <c r="GD974"/>
      <c r="GE974"/>
      <c r="GF974"/>
      <c r="GG974"/>
      <c r="GH974"/>
      <c r="GI974"/>
      <c r="GJ974"/>
      <c r="GK974"/>
      <c r="GL974"/>
      <c r="GM974"/>
      <c r="GN974"/>
      <c r="GO974"/>
      <c r="GP974"/>
      <c r="GQ974"/>
      <c r="GR974"/>
      <c r="GS974"/>
      <c r="GT974"/>
      <c r="GU974"/>
      <c r="GV974"/>
      <c r="GW974"/>
      <c r="GX974"/>
      <c r="GY974"/>
      <c r="GZ974"/>
      <c r="HA974"/>
      <c r="HB974"/>
      <c r="HC974"/>
    </row>
    <row r="975" spans="1:211" s="10" customFormat="1" x14ac:dyDescent="0.3">
      <c r="A975" s="308" t="s">
        <v>1183</v>
      </c>
      <c r="B975" s="310" t="s">
        <v>45</v>
      </c>
      <c r="C975" s="294"/>
      <c r="D975" s="332">
        <v>900</v>
      </c>
      <c r="E975" s="326">
        <f t="shared" si="281"/>
        <v>4050</v>
      </c>
      <c r="F975" s="608">
        <f t="shared" si="282"/>
        <v>4950</v>
      </c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  <c r="EH975"/>
      <c r="EI975"/>
      <c r="EJ975"/>
      <c r="EK975"/>
      <c r="EL975"/>
      <c r="EM975"/>
      <c r="EN975"/>
      <c r="EO975"/>
      <c r="EP975"/>
      <c r="EQ975"/>
      <c r="ER975"/>
      <c r="ES975"/>
      <c r="ET975"/>
      <c r="EU975"/>
      <c r="EV975"/>
      <c r="EW975"/>
      <c r="EX975"/>
      <c r="EY975"/>
      <c r="EZ975"/>
      <c r="FA975"/>
      <c r="FB975"/>
      <c r="FC975"/>
      <c r="FD975"/>
      <c r="FE975"/>
      <c r="FF975"/>
      <c r="FG975"/>
      <c r="FH975"/>
      <c r="FI975"/>
      <c r="FJ975"/>
      <c r="FK975"/>
      <c r="FL975"/>
      <c r="FM975"/>
      <c r="FN975"/>
      <c r="FO975"/>
      <c r="FP975"/>
      <c r="FQ975"/>
      <c r="FR975"/>
      <c r="FS975"/>
      <c r="FT975"/>
      <c r="FU975"/>
      <c r="FV975"/>
      <c r="FW975"/>
      <c r="FX975"/>
      <c r="FY975"/>
      <c r="FZ975"/>
      <c r="GA975"/>
      <c r="GB975"/>
      <c r="GC975"/>
      <c r="GD975"/>
      <c r="GE975"/>
      <c r="GF975"/>
      <c r="GG975"/>
      <c r="GH975"/>
      <c r="GI975"/>
      <c r="GJ975"/>
      <c r="GK975"/>
      <c r="GL975"/>
      <c r="GM975"/>
      <c r="GN975"/>
      <c r="GO975"/>
      <c r="GP975"/>
      <c r="GQ975"/>
      <c r="GR975"/>
      <c r="GS975"/>
      <c r="GT975"/>
      <c r="GU975"/>
      <c r="GV975"/>
      <c r="GW975"/>
      <c r="GX975"/>
      <c r="GY975"/>
      <c r="GZ975"/>
      <c r="HA975"/>
      <c r="HB975"/>
      <c r="HC975"/>
    </row>
    <row r="976" spans="1:211" s="10" customFormat="1" x14ac:dyDescent="0.3">
      <c r="A976" s="308" t="s">
        <v>1184</v>
      </c>
      <c r="B976" s="310" t="s">
        <v>45</v>
      </c>
      <c r="C976" s="294"/>
      <c r="D976" s="332">
        <v>900</v>
      </c>
      <c r="E976" s="326">
        <f t="shared" si="281"/>
        <v>4050</v>
      </c>
      <c r="F976" s="608">
        <f t="shared" si="282"/>
        <v>4950</v>
      </c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  <c r="EH976"/>
      <c r="EI976"/>
      <c r="EJ976"/>
      <c r="EK976"/>
      <c r="EL976"/>
      <c r="EM976"/>
      <c r="EN976"/>
      <c r="EO976"/>
      <c r="EP976"/>
      <c r="EQ976"/>
      <c r="ER976"/>
      <c r="ES976"/>
      <c r="ET976"/>
      <c r="EU976"/>
      <c r="EV976"/>
      <c r="EW976"/>
      <c r="EX976"/>
      <c r="EY976"/>
      <c r="EZ976"/>
      <c r="FA976"/>
      <c r="FB976"/>
      <c r="FC976"/>
      <c r="FD976"/>
      <c r="FE976"/>
      <c r="FF976"/>
      <c r="FG976"/>
      <c r="FH976"/>
      <c r="FI976"/>
      <c r="FJ976"/>
      <c r="FK976"/>
      <c r="FL976"/>
      <c r="FM976"/>
      <c r="FN976"/>
      <c r="FO976"/>
      <c r="FP976"/>
      <c r="FQ976"/>
      <c r="FR976"/>
      <c r="FS976"/>
      <c r="FT976"/>
      <c r="FU976"/>
      <c r="FV976"/>
      <c r="FW976"/>
      <c r="FX976"/>
      <c r="FY976"/>
      <c r="FZ976"/>
      <c r="GA976"/>
      <c r="GB976"/>
      <c r="GC976"/>
      <c r="GD976"/>
      <c r="GE976"/>
      <c r="GF976"/>
      <c r="GG976"/>
      <c r="GH976"/>
      <c r="GI976"/>
      <c r="GJ976"/>
      <c r="GK976"/>
      <c r="GL976"/>
      <c r="GM976"/>
      <c r="GN976"/>
      <c r="GO976"/>
      <c r="GP976"/>
      <c r="GQ976"/>
      <c r="GR976"/>
      <c r="GS976"/>
      <c r="GT976"/>
      <c r="GU976"/>
      <c r="GV976"/>
      <c r="GW976"/>
      <c r="GX976"/>
      <c r="GY976"/>
      <c r="GZ976"/>
      <c r="HA976"/>
      <c r="HB976"/>
      <c r="HC976"/>
    </row>
    <row r="977" spans="1:211" s="10" customFormat="1" x14ac:dyDescent="0.3">
      <c r="A977" s="308" t="s">
        <v>1185</v>
      </c>
      <c r="B977" s="310" t="s">
        <v>45</v>
      </c>
      <c r="C977" s="294"/>
      <c r="D977" s="332">
        <v>1800</v>
      </c>
      <c r="E977" s="326">
        <f t="shared" si="281"/>
        <v>8100</v>
      </c>
      <c r="F977" s="608">
        <f t="shared" si="282"/>
        <v>9900</v>
      </c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  <c r="EH977"/>
      <c r="EI977"/>
      <c r="EJ977"/>
      <c r="EK977"/>
      <c r="EL977"/>
      <c r="EM977"/>
      <c r="EN977"/>
      <c r="EO977"/>
      <c r="EP977"/>
      <c r="EQ977"/>
      <c r="ER977"/>
      <c r="ES977"/>
      <c r="ET977"/>
      <c r="EU977"/>
      <c r="EV977"/>
      <c r="EW977"/>
      <c r="EX977"/>
      <c r="EY977"/>
      <c r="EZ977"/>
      <c r="FA977"/>
      <c r="FB977"/>
      <c r="FC977"/>
      <c r="FD977"/>
      <c r="FE977"/>
      <c r="FF977"/>
      <c r="FG977"/>
      <c r="FH977"/>
      <c r="FI977"/>
      <c r="FJ977"/>
      <c r="FK977"/>
      <c r="FL977"/>
      <c r="FM977"/>
      <c r="FN977"/>
      <c r="FO977"/>
      <c r="FP977"/>
      <c r="FQ977"/>
      <c r="FR977"/>
      <c r="FS977"/>
      <c r="FT977"/>
      <c r="FU977"/>
      <c r="FV977"/>
      <c r="FW977"/>
      <c r="FX977"/>
      <c r="FY977"/>
      <c r="FZ977"/>
      <c r="GA977"/>
      <c r="GB977"/>
      <c r="GC977"/>
      <c r="GD977"/>
      <c r="GE977"/>
      <c r="GF977"/>
      <c r="GG977"/>
      <c r="GH977"/>
      <c r="GI977"/>
      <c r="GJ977"/>
      <c r="GK977"/>
      <c r="GL977"/>
      <c r="GM977"/>
      <c r="GN977"/>
      <c r="GO977"/>
      <c r="GP977"/>
      <c r="GQ977"/>
      <c r="GR977"/>
      <c r="GS977"/>
      <c r="GT977"/>
      <c r="GU977"/>
      <c r="GV977"/>
      <c r="GW977"/>
      <c r="GX977"/>
      <c r="GY977"/>
      <c r="GZ977"/>
      <c r="HA977"/>
      <c r="HB977"/>
      <c r="HC977"/>
    </row>
    <row r="978" spans="1:211" s="10" customFormat="1" x14ac:dyDescent="0.3">
      <c r="A978" s="308" t="s">
        <v>1186</v>
      </c>
      <c r="B978" s="310" t="s">
        <v>45</v>
      </c>
      <c r="C978" s="294"/>
      <c r="D978" s="332">
        <v>450</v>
      </c>
      <c r="E978" s="326">
        <f t="shared" si="281"/>
        <v>2025</v>
      </c>
      <c r="F978" s="608">
        <f t="shared" si="282"/>
        <v>2475</v>
      </c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  <c r="EL978"/>
      <c r="EM978"/>
      <c r="EN978"/>
      <c r="EO978"/>
      <c r="EP978"/>
      <c r="EQ978"/>
      <c r="ER978"/>
      <c r="ES978"/>
      <c r="ET978"/>
      <c r="EU978"/>
      <c r="EV978"/>
      <c r="EW978"/>
      <c r="EX978"/>
      <c r="EY978"/>
      <c r="EZ978"/>
      <c r="FA978"/>
      <c r="FB978"/>
      <c r="FC978"/>
      <c r="FD978"/>
      <c r="FE978"/>
      <c r="FF978"/>
      <c r="FG978"/>
      <c r="FH978"/>
      <c r="FI978"/>
      <c r="FJ978"/>
      <c r="FK978"/>
      <c r="FL978"/>
      <c r="FM978"/>
      <c r="FN978"/>
      <c r="FO978"/>
      <c r="FP978"/>
      <c r="FQ978"/>
      <c r="FR978"/>
      <c r="FS978"/>
      <c r="FT978"/>
      <c r="FU978"/>
      <c r="FV978"/>
      <c r="FW978"/>
      <c r="FX978"/>
      <c r="FY978"/>
      <c r="FZ978"/>
      <c r="GA978"/>
      <c r="GB978"/>
      <c r="GC978"/>
      <c r="GD978"/>
      <c r="GE978"/>
      <c r="GF978"/>
      <c r="GG978"/>
      <c r="GH978"/>
      <c r="GI978"/>
      <c r="GJ978"/>
      <c r="GK978"/>
      <c r="GL978"/>
      <c r="GM978"/>
      <c r="GN978"/>
      <c r="GO978"/>
      <c r="GP978"/>
      <c r="GQ978"/>
      <c r="GR978"/>
      <c r="GS978"/>
      <c r="GT978"/>
      <c r="GU978"/>
      <c r="GV978"/>
      <c r="GW978"/>
      <c r="GX978"/>
      <c r="GY978"/>
      <c r="GZ978"/>
      <c r="HA978"/>
      <c r="HB978"/>
      <c r="HC978"/>
    </row>
    <row r="979" spans="1:211" s="10" customFormat="1" x14ac:dyDescent="0.3">
      <c r="A979" s="308" t="s">
        <v>1187</v>
      </c>
      <c r="B979" s="310" t="s">
        <v>45</v>
      </c>
      <c r="C979" s="294"/>
      <c r="D979" s="332">
        <v>1800</v>
      </c>
      <c r="E979" s="326">
        <f t="shared" si="281"/>
        <v>8100</v>
      </c>
      <c r="F979" s="608">
        <f t="shared" si="282"/>
        <v>9900</v>
      </c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  <c r="EH979"/>
      <c r="EI979"/>
      <c r="EJ979"/>
      <c r="EK979"/>
      <c r="EL979"/>
      <c r="EM979"/>
      <c r="EN979"/>
      <c r="EO979"/>
      <c r="EP979"/>
      <c r="EQ979"/>
      <c r="ER979"/>
      <c r="ES979"/>
      <c r="ET979"/>
      <c r="EU979"/>
      <c r="EV979"/>
      <c r="EW979"/>
      <c r="EX979"/>
      <c r="EY979"/>
      <c r="EZ979"/>
      <c r="FA979"/>
      <c r="FB979"/>
      <c r="FC979"/>
      <c r="FD979"/>
      <c r="FE979"/>
      <c r="FF979"/>
      <c r="FG979"/>
      <c r="FH979"/>
      <c r="FI979"/>
      <c r="FJ979"/>
      <c r="FK979"/>
      <c r="FL979"/>
      <c r="FM979"/>
      <c r="FN979"/>
      <c r="FO979"/>
      <c r="FP979"/>
      <c r="FQ979"/>
      <c r="FR979"/>
      <c r="FS979"/>
      <c r="FT979"/>
      <c r="FU979"/>
      <c r="FV979"/>
      <c r="FW979"/>
      <c r="FX979"/>
      <c r="FY979"/>
      <c r="FZ979"/>
      <c r="GA979"/>
      <c r="GB979"/>
      <c r="GC979"/>
      <c r="GD979"/>
      <c r="GE979"/>
      <c r="GF979"/>
      <c r="GG979"/>
      <c r="GH979"/>
      <c r="GI979"/>
      <c r="GJ979"/>
      <c r="GK979"/>
      <c r="GL979"/>
      <c r="GM979"/>
      <c r="GN979"/>
      <c r="GO979"/>
      <c r="GP979"/>
      <c r="GQ979"/>
      <c r="GR979"/>
      <c r="GS979"/>
      <c r="GT979"/>
      <c r="GU979"/>
      <c r="GV979"/>
      <c r="GW979"/>
      <c r="GX979"/>
      <c r="GY979"/>
      <c r="GZ979"/>
      <c r="HA979"/>
      <c r="HB979"/>
      <c r="HC979"/>
    </row>
    <row r="980" spans="1:211" s="10" customFormat="1" x14ac:dyDescent="0.3">
      <c r="A980" s="308" t="s">
        <v>1188</v>
      </c>
      <c r="B980" s="310" t="s">
        <v>45</v>
      </c>
      <c r="C980" s="294"/>
      <c r="D980" s="332">
        <v>900</v>
      </c>
      <c r="E980" s="326">
        <f t="shared" si="281"/>
        <v>4050</v>
      </c>
      <c r="F980" s="608">
        <f t="shared" si="282"/>
        <v>4950</v>
      </c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  <c r="EH980"/>
      <c r="EI980"/>
      <c r="EJ980"/>
      <c r="EK980"/>
      <c r="EL980"/>
      <c r="EM980"/>
      <c r="EN980"/>
      <c r="EO980"/>
      <c r="EP980"/>
      <c r="EQ980"/>
      <c r="ER980"/>
      <c r="ES980"/>
      <c r="ET980"/>
      <c r="EU980"/>
      <c r="EV980"/>
      <c r="EW980"/>
      <c r="EX980"/>
      <c r="EY980"/>
      <c r="EZ980"/>
      <c r="FA980"/>
      <c r="FB980"/>
      <c r="FC980"/>
      <c r="FD980"/>
      <c r="FE980"/>
      <c r="FF980"/>
      <c r="FG980"/>
      <c r="FH980"/>
      <c r="FI980"/>
      <c r="FJ980"/>
      <c r="FK980"/>
      <c r="FL980"/>
      <c r="FM980"/>
      <c r="FN980"/>
      <c r="FO980"/>
      <c r="FP980"/>
      <c r="FQ980"/>
      <c r="FR980"/>
      <c r="FS980"/>
      <c r="FT980"/>
      <c r="FU980"/>
      <c r="FV980"/>
      <c r="FW980"/>
      <c r="FX980"/>
      <c r="FY980"/>
      <c r="FZ980"/>
      <c r="GA980"/>
      <c r="GB980"/>
      <c r="GC980"/>
      <c r="GD980"/>
      <c r="GE980"/>
      <c r="GF980"/>
      <c r="GG980"/>
      <c r="GH980"/>
      <c r="GI980"/>
      <c r="GJ980"/>
      <c r="GK980"/>
      <c r="GL980"/>
      <c r="GM980"/>
      <c r="GN980"/>
      <c r="GO980"/>
      <c r="GP980"/>
      <c r="GQ980"/>
      <c r="GR980"/>
      <c r="GS980"/>
      <c r="GT980"/>
      <c r="GU980"/>
      <c r="GV980"/>
      <c r="GW980"/>
      <c r="GX980"/>
      <c r="GY980"/>
      <c r="GZ980"/>
      <c r="HA980"/>
      <c r="HB980"/>
      <c r="HC980"/>
    </row>
    <row r="981" spans="1:211" s="10" customFormat="1" x14ac:dyDescent="0.3">
      <c r="A981" s="308" t="s">
        <v>1189</v>
      </c>
      <c r="B981" s="310" t="s">
        <v>45</v>
      </c>
      <c r="C981" s="294"/>
      <c r="D981" s="332">
        <v>450</v>
      </c>
      <c r="E981" s="326">
        <f t="shared" si="281"/>
        <v>2025</v>
      </c>
      <c r="F981" s="608">
        <f t="shared" si="282"/>
        <v>2475</v>
      </c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  <c r="EH981"/>
      <c r="EI981"/>
      <c r="EJ981"/>
      <c r="EK981"/>
      <c r="EL981"/>
      <c r="EM981"/>
      <c r="EN981"/>
      <c r="EO981"/>
      <c r="EP981"/>
      <c r="EQ981"/>
      <c r="ER981"/>
      <c r="ES981"/>
      <c r="ET981"/>
      <c r="EU981"/>
      <c r="EV981"/>
      <c r="EW981"/>
      <c r="EX981"/>
      <c r="EY981"/>
      <c r="EZ981"/>
      <c r="FA981"/>
      <c r="FB981"/>
      <c r="FC981"/>
      <c r="FD981"/>
      <c r="FE981"/>
      <c r="FF981"/>
      <c r="FG981"/>
      <c r="FH981"/>
      <c r="FI981"/>
      <c r="FJ981"/>
      <c r="FK981"/>
      <c r="FL981"/>
      <c r="FM981"/>
      <c r="FN981"/>
      <c r="FO981"/>
      <c r="FP981"/>
      <c r="FQ981"/>
      <c r="FR981"/>
      <c r="FS981"/>
      <c r="FT981"/>
      <c r="FU981"/>
      <c r="FV981"/>
      <c r="FW981"/>
      <c r="FX981"/>
      <c r="FY981"/>
      <c r="FZ981"/>
      <c r="GA981"/>
      <c r="GB981"/>
      <c r="GC981"/>
      <c r="GD981"/>
      <c r="GE981"/>
      <c r="GF981"/>
      <c r="GG981"/>
      <c r="GH981"/>
      <c r="GI981"/>
      <c r="GJ981"/>
      <c r="GK981"/>
      <c r="GL981"/>
      <c r="GM981"/>
      <c r="GN981"/>
      <c r="GO981"/>
      <c r="GP981"/>
      <c r="GQ981"/>
      <c r="GR981"/>
      <c r="GS981"/>
      <c r="GT981"/>
      <c r="GU981"/>
      <c r="GV981"/>
      <c r="GW981"/>
      <c r="GX981"/>
      <c r="GY981"/>
      <c r="GZ981"/>
      <c r="HA981"/>
      <c r="HB981"/>
      <c r="HC981"/>
    </row>
    <row r="982" spans="1:211" s="10" customFormat="1" x14ac:dyDescent="0.3">
      <c r="A982" s="308" t="s">
        <v>357</v>
      </c>
      <c r="B982" s="310" t="s">
        <v>45</v>
      </c>
      <c r="C982" s="294"/>
      <c r="D982" s="332">
        <v>0</v>
      </c>
      <c r="E982" s="326"/>
      <c r="F982" s="641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  <c r="EH982"/>
      <c r="EI982"/>
      <c r="EJ982"/>
      <c r="EK982"/>
      <c r="EL982"/>
      <c r="EM982"/>
      <c r="EN982"/>
      <c r="EO982"/>
      <c r="EP982"/>
      <c r="EQ982"/>
      <c r="ER982"/>
      <c r="ES982"/>
      <c r="ET982"/>
      <c r="EU982"/>
      <c r="EV982"/>
      <c r="EW982"/>
      <c r="EX982"/>
      <c r="EY982"/>
      <c r="EZ982"/>
      <c r="FA982"/>
      <c r="FB982"/>
      <c r="FC982"/>
      <c r="FD982"/>
      <c r="FE982"/>
      <c r="FF982"/>
      <c r="FG982"/>
      <c r="FH982"/>
      <c r="FI982"/>
      <c r="FJ982"/>
      <c r="FK982"/>
      <c r="FL982"/>
      <c r="FM982"/>
      <c r="FN982"/>
      <c r="FO982"/>
      <c r="FP982"/>
      <c r="FQ982"/>
      <c r="FR982"/>
      <c r="FS982"/>
      <c r="FT982"/>
      <c r="FU982"/>
      <c r="FV982"/>
      <c r="FW982"/>
      <c r="FX982"/>
      <c r="FY982"/>
      <c r="FZ982"/>
      <c r="GA982"/>
      <c r="GB982"/>
      <c r="GC982"/>
      <c r="GD982"/>
      <c r="GE982"/>
      <c r="GF982"/>
      <c r="GG982"/>
      <c r="GH982"/>
      <c r="GI982"/>
      <c r="GJ982"/>
      <c r="GK982"/>
      <c r="GL982"/>
      <c r="GM982"/>
      <c r="GN982"/>
      <c r="GO982"/>
      <c r="GP982"/>
      <c r="GQ982"/>
      <c r="GR982"/>
      <c r="GS982"/>
      <c r="GT982"/>
      <c r="GU982"/>
      <c r="GV982"/>
      <c r="GW982"/>
      <c r="GX982"/>
      <c r="GY982"/>
      <c r="GZ982"/>
      <c r="HA982"/>
      <c r="HB982"/>
      <c r="HC982"/>
    </row>
    <row r="983" spans="1:211" s="10" customFormat="1" x14ac:dyDescent="0.3">
      <c r="A983" s="308" t="s">
        <v>1190</v>
      </c>
      <c r="B983" s="310" t="s">
        <v>45</v>
      </c>
      <c r="C983" s="294"/>
      <c r="D983" s="332">
        <v>450</v>
      </c>
      <c r="E983" s="326">
        <f t="shared" si="281"/>
        <v>2025</v>
      </c>
      <c r="F983" s="608">
        <f t="shared" ref="F983:F987" si="283">ROUND(D983+E983,0)</f>
        <v>2475</v>
      </c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  <c r="EH983"/>
      <c r="EI983"/>
      <c r="EJ983"/>
      <c r="EK983"/>
      <c r="EL983"/>
      <c r="EM983"/>
      <c r="EN983"/>
      <c r="EO983"/>
      <c r="EP983"/>
      <c r="EQ983"/>
      <c r="ER983"/>
      <c r="ES983"/>
      <c r="ET983"/>
      <c r="EU983"/>
      <c r="EV983"/>
      <c r="EW983"/>
      <c r="EX983"/>
      <c r="EY983"/>
      <c r="EZ983"/>
      <c r="FA983"/>
      <c r="FB983"/>
      <c r="FC983"/>
      <c r="FD983"/>
      <c r="FE983"/>
      <c r="FF983"/>
      <c r="FG983"/>
      <c r="FH983"/>
      <c r="FI983"/>
      <c r="FJ983"/>
      <c r="FK983"/>
      <c r="FL983"/>
      <c r="FM983"/>
      <c r="FN983"/>
      <c r="FO983"/>
      <c r="FP983"/>
      <c r="FQ983"/>
      <c r="FR983"/>
      <c r="FS983"/>
      <c r="FT983"/>
      <c r="FU983"/>
      <c r="FV983"/>
      <c r="FW983"/>
      <c r="FX983"/>
      <c r="FY983"/>
      <c r="FZ983"/>
      <c r="GA983"/>
      <c r="GB983"/>
      <c r="GC983"/>
      <c r="GD983"/>
      <c r="GE983"/>
      <c r="GF983"/>
      <c r="GG983"/>
      <c r="GH983"/>
      <c r="GI983"/>
      <c r="GJ983"/>
      <c r="GK983"/>
      <c r="GL983"/>
      <c r="GM983"/>
      <c r="GN983"/>
      <c r="GO983"/>
      <c r="GP983"/>
      <c r="GQ983"/>
      <c r="GR983"/>
      <c r="GS983"/>
      <c r="GT983"/>
      <c r="GU983"/>
      <c r="GV983"/>
      <c r="GW983"/>
      <c r="GX983"/>
      <c r="GY983"/>
      <c r="GZ983"/>
      <c r="HA983"/>
      <c r="HB983"/>
      <c r="HC983"/>
    </row>
    <row r="984" spans="1:211" s="10" customFormat="1" x14ac:dyDescent="0.3">
      <c r="A984" s="308" t="s">
        <v>1191</v>
      </c>
      <c r="B984" s="310" t="s">
        <v>45</v>
      </c>
      <c r="C984" s="294"/>
      <c r="D984" s="332">
        <v>900</v>
      </c>
      <c r="E984" s="326">
        <f t="shared" si="281"/>
        <v>4050</v>
      </c>
      <c r="F984" s="608">
        <f t="shared" si="283"/>
        <v>4950</v>
      </c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  <c r="EH984"/>
      <c r="EI984"/>
      <c r="EJ984"/>
      <c r="EK984"/>
      <c r="EL984"/>
      <c r="EM984"/>
      <c r="EN984"/>
      <c r="EO984"/>
      <c r="EP984"/>
      <c r="EQ984"/>
      <c r="ER984"/>
      <c r="ES984"/>
      <c r="ET984"/>
      <c r="EU984"/>
      <c r="EV984"/>
      <c r="EW984"/>
      <c r="EX984"/>
      <c r="EY984"/>
      <c r="EZ984"/>
      <c r="FA984"/>
      <c r="FB984"/>
      <c r="FC984"/>
      <c r="FD984"/>
      <c r="FE984"/>
      <c r="FF984"/>
      <c r="FG984"/>
      <c r="FH984"/>
      <c r="FI984"/>
      <c r="FJ984"/>
      <c r="FK984"/>
      <c r="FL984"/>
      <c r="FM984"/>
      <c r="FN984"/>
      <c r="FO984"/>
      <c r="FP984"/>
      <c r="FQ984"/>
      <c r="FR984"/>
      <c r="FS984"/>
      <c r="FT984"/>
      <c r="FU984"/>
      <c r="FV984"/>
      <c r="FW984"/>
      <c r="FX984"/>
      <c r="FY984"/>
      <c r="FZ984"/>
      <c r="GA984"/>
      <c r="GB984"/>
      <c r="GC984"/>
      <c r="GD984"/>
      <c r="GE984"/>
      <c r="GF984"/>
      <c r="GG984"/>
      <c r="GH984"/>
      <c r="GI984"/>
      <c r="GJ984"/>
      <c r="GK984"/>
      <c r="GL984"/>
      <c r="GM984"/>
      <c r="GN984"/>
      <c r="GO984"/>
      <c r="GP984"/>
      <c r="GQ984"/>
      <c r="GR984"/>
      <c r="GS984"/>
      <c r="GT984"/>
      <c r="GU984"/>
      <c r="GV984"/>
      <c r="GW984"/>
      <c r="GX984"/>
      <c r="GY984"/>
      <c r="GZ984"/>
      <c r="HA984"/>
      <c r="HB984"/>
      <c r="HC984"/>
    </row>
    <row r="985" spans="1:211" s="10" customFormat="1" x14ac:dyDescent="0.3">
      <c r="A985" s="308" t="s">
        <v>321</v>
      </c>
      <c r="B985" s="310" t="s">
        <v>45</v>
      </c>
      <c r="C985" s="294"/>
      <c r="D985" s="332">
        <v>900</v>
      </c>
      <c r="E985" s="326">
        <f t="shared" si="281"/>
        <v>4050</v>
      </c>
      <c r="F985" s="608">
        <f t="shared" si="283"/>
        <v>4950</v>
      </c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  <c r="EH985"/>
      <c r="EI985"/>
      <c r="EJ985"/>
      <c r="EK985"/>
      <c r="EL985"/>
      <c r="EM985"/>
      <c r="EN985"/>
      <c r="EO985"/>
      <c r="EP985"/>
      <c r="EQ985"/>
      <c r="ER985"/>
      <c r="ES985"/>
      <c r="ET985"/>
      <c r="EU985"/>
      <c r="EV985"/>
      <c r="EW985"/>
      <c r="EX985"/>
      <c r="EY985"/>
      <c r="EZ985"/>
      <c r="FA985"/>
      <c r="FB985"/>
      <c r="FC985"/>
      <c r="FD985"/>
      <c r="FE985"/>
      <c r="FF985"/>
      <c r="FG985"/>
      <c r="FH985"/>
      <c r="FI985"/>
      <c r="FJ985"/>
      <c r="FK985"/>
      <c r="FL985"/>
      <c r="FM985"/>
      <c r="FN985"/>
      <c r="FO985"/>
      <c r="FP985"/>
      <c r="FQ985"/>
      <c r="FR985"/>
      <c r="FS985"/>
      <c r="FT985"/>
      <c r="FU985"/>
      <c r="FV985"/>
      <c r="FW985"/>
      <c r="FX985"/>
      <c r="FY985"/>
      <c r="FZ985"/>
      <c r="GA985"/>
      <c r="GB985"/>
      <c r="GC985"/>
      <c r="GD985"/>
      <c r="GE985"/>
      <c r="GF985"/>
      <c r="GG985"/>
      <c r="GH985"/>
      <c r="GI985"/>
      <c r="GJ985"/>
      <c r="GK985"/>
      <c r="GL985"/>
      <c r="GM985"/>
      <c r="GN985"/>
      <c r="GO985"/>
      <c r="GP985"/>
      <c r="GQ985"/>
      <c r="GR985"/>
      <c r="GS985"/>
      <c r="GT985"/>
      <c r="GU985"/>
      <c r="GV985"/>
      <c r="GW985"/>
      <c r="GX985"/>
      <c r="GY985"/>
      <c r="GZ985"/>
      <c r="HA985"/>
      <c r="HB985"/>
      <c r="HC985"/>
    </row>
    <row r="986" spans="1:211" s="10" customFormat="1" x14ac:dyDescent="0.3">
      <c r="A986" s="642" t="s">
        <v>1320</v>
      </c>
      <c r="B986" s="310" t="s">
        <v>45</v>
      </c>
      <c r="C986" s="294"/>
      <c r="D986" s="332">
        <v>450</v>
      </c>
      <c r="E986" s="326">
        <f t="shared" si="281"/>
        <v>2025</v>
      </c>
      <c r="F986" s="608">
        <f t="shared" si="283"/>
        <v>2475</v>
      </c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  <c r="EH986"/>
      <c r="EI986"/>
      <c r="EJ986"/>
      <c r="EK986"/>
      <c r="EL986"/>
      <c r="EM986"/>
      <c r="EN986"/>
      <c r="EO986"/>
      <c r="EP986"/>
      <c r="EQ986"/>
      <c r="ER986"/>
      <c r="ES986"/>
      <c r="ET986"/>
      <c r="EU986"/>
      <c r="EV986"/>
      <c r="EW986"/>
      <c r="EX986"/>
      <c r="EY986"/>
      <c r="EZ986"/>
      <c r="FA986"/>
      <c r="FB986"/>
      <c r="FC986"/>
      <c r="FD986"/>
      <c r="FE986"/>
      <c r="FF986"/>
      <c r="FG986"/>
      <c r="FH986"/>
      <c r="FI986"/>
      <c r="FJ986"/>
      <c r="FK986"/>
      <c r="FL986"/>
      <c r="FM986"/>
      <c r="FN986"/>
      <c r="FO986"/>
      <c r="FP986"/>
      <c r="FQ986"/>
      <c r="FR986"/>
      <c r="FS986"/>
      <c r="FT986"/>
      <c r="FU986"/>
      <c r="FV986"/>
      <c r="FW986"/>
      <c r="FX986"/>
      <c r="FY986"/>
      <c r="FZ986"/>
      <c r="GA986"/>
      <c r="GB986"/>
      <c r="GC986"/>
      <c r="GD986"/>
      <c r="GE986"/>
      <c r="GF986"/>
      <c r="GG986"/>
      <c r="GH986"/>
      <c r="GI986"/>
      <c r="GJ986"/>
      <c r="GK986"/>
      <c r="GL986"/>
      <c r="GM986"/>
      <c r="GN986"/>
      <c r="GO986"/>
      <c r="GP986"/>
      <c r="GQ986"/>
      <c r="GR986"/>
      <c r="GS986"/>
      <c r="GT986"/>
      <c r="GU986"/>
      <c r="GV986"/>
      <c r="GW986"/>
      <c r="GX986"/>
      <c r="GY986"/>
      <c r="GZ986"/>
      <c r="HA986"/>
      <c r="HB986"/>
      <c r="HC986"/>
    </row>
    <row r="987" spans="1:211" s="10" customFormat="1" x14ac:dyDescent="0.3">
      <c r="A987" s="308" t="s">
        <v>1321</v>
      </c>
      <c r="B987" s="310" t="s">
        <v>45</v>
      </c>
      <c r="C987" s="294"/>
      <c r="D987" s="332">
        <v>900</v>
      </c>
      <c r="E987" s="326">
        <f t="shared" si="281"/>
        <v>4050</v>
      </c>
      <c r="F987" s="608">
        <f t="shared" si="283"/>
        <v>4950</v>
      </c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  <c r="EL987"/>
      <c r="EM987"/>
      <c r="EN987"/>
      <c r="EO987"/>
      <c r="EP987"/>
      <c r="EQ987"/>
      <c r="ER987"/>
      <c r="ES987"/>
      <c r="ET987"/>
      <c r="EU987"/>
      <c r="EV987"/>
      <c r="EW987"/>
      <c r="EX987"/>
      <c r="EY987"/>
      <c r="EZ987"/>
      <c r="FA987"/>
      <c r="FB987"/>
      <c r="FC987"/>
      <c r="FD987"/>
      <c r="FE987"/>
      <c r="FF987"/>
      <c r="FG987"/>
      <c r="FH987"/>
      <c r="FI987"/>
      <c r="FJ987"/>
      <c r="FK987"/>
      <c r="FL987"/>
      <c r="FM987"/>
      <c r="FN987"/>
      <c r="FO987"/>
      <c r="FP987"/>
      <c r="FQ987"/>
      <c r="FR987"/>
      <c r="FS987"/>
      <c r="FT987"/>
      <c r="FU987"/>
      <c r="FV987"/>
      <c r="FW987"/>
      <c r="FX987"/>
      <c r="FY987"/>
      <c r="FZ987"/>
      <c r="GA987"/>
      <c r="GB987"/>
      <c r="GC987"/>
      <c r="GD987"/>
      <c r="GE987"/>
      <c r="GF987"/>
      <c r="GG987"/>
      <c r="GH987"/>
      <c r="GI987"/>
      <c r="GJ987"/>
      <c r="GK987"/>
      <c r="GL987"/>
      <c r="GM987"/>
      <c r="GN987"/>
      <c r="GO987"/>
      <c r="GP987"/>
      <c r="GQ987"/>
      <c r="GR987"/>
      <c r="GS987"/>
      <c r="GT987"/>
      <c r="GU987"/>
      <c r="GV987"/>
      <c r="GW987"/>
      <c r="GX987"/>
      <c r="GY987"/>
      <c r="GZ987"/>
      <c r="HA987"/>
      <c r="HB987"/>
      <c r="HC987"/>
    </row>
    <row r="988" spans="1:211" s="10" customFormat="1" x14ac:dyDescent="0.3">
      <c r="A988" s="301"/>
      <c r="B988" s="34"/>
      <c r="C988" s="33"/>
      <c r="D988" s="332"/>
      <c r="E988" s="326"/>
      <c r="F988" s="60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  <c r="EL988"/>
      <c r="EM988"/>
      <c r="EN988"/>
      <c r="EO988"/>
      <c r="EP988"/>
      <c r="EQ988"/>
      <c r="ER988"/>
      <c r="ES988"/>
      <c r="ET988"/>
      <c r="EU988"/>
      <c r="EV988"/>
      <c r="EW988"/>
      <c r="EX988"/>
      <c r="EY988"/>
      <c r="EZ988"/>
      <c r="FA988"/>
      <c r="FB988"/>
      <c r="FC988"/>
      <c r="FD988"/>
      <c r="FE988"/>
      <c r="FF988"/>
      <c r="FG988"/>
      <c r="FH988"/>
      <c r="FI988"/>
      <c r="FJ988"/>
      <c r="FK988"/>
      <c r="FL988"/>
      <c r="FM988"/>
      <c r="FN988"/>
      <c r="FO988"/>
      <c r="FP988"/>
      <c r="FQ988"/>
      <c r="FR988"/>
      <c r="FS988"/>
      <c r="FT988"/>
      <c r="FU988"/>
      <c r="FV988"/>
      <c r="FW988"/>
      <c r="FX988"/>
      <c r="FY988"/>
      <c r="FZ988"/>
      <c r="GA988"/>
      <c r="GB988"/>
      <c r="GC988"/>
      <c r="GD988"/>
      <c r="GE988"/>
      <c r="GF988"/>
      <c r="GG988"/>
      <c r="GH988"/>
      <c r="GI988"/>
      <c r="GJ988"/>
      <c r="GK988"/>
      <c r="GL988"/>
      <c r="GM988"/>
      <c r="GN988"/>
      <c r="GO988"/>
      <c r="GP988"/>
      <c r="GQ988"/>
      <c r="GR988"/>
      <c r="GS988"/>
      <c r="GT988"/>
      <c r="GU988"/>
      <c r="GV988"/>
      <c r="GW988"/>
      <c r="GX988"/>
      <c r="GY988"/>
      <c r="GZ988"/>
      <c r="HA988"/>
      <c r="HB988"/>
      <c r="HC988"/>
    </row>
    <row r="989" spans="1:211" s="10" customFormat="1" x14ac:dyDescent="0.3">
      <c r="A989" s="301"/>
      <c r="B989" s="34"/>
      <c r="C989" s="33"/>
      <c r="D989" s="332"/>
      <c r="E989" s="326"/>
      <c r="F989" s="608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  <c r="EL989"/>
      <c r="EM989"/>
      <c r="EN989"/>
      <c r="EO989"/>
      <c r="EP989"/>
      <c r="EQ989"/>
      <c r="ER989"/>
      <c r="ES989"/>
      <c r="ET989"/>
      <c r="EU989"/>
      <c r="EV989"/>
      <c r="EW989"/>
      <c r="EX989"/>
      <c r="EY989"/>
      <c r="EZ989"/>
      <c r="FA989"/>
      <c r="FB989"/>
      <c r="FC989"/>
      <c r="FD989"/>
      <c r="FE989"/>
      <c r="FF989"/>
      <c r="FG989"/>
      <c r="FH989"/>
      <c r="FI989"/>
      <c r="FJ989"/>
      <c r="FK989"/>
      <c r="FL989"/>
      <c r="FM989"/>
      <c r="FN989"/>
      <c r="FO989"/>
      <c r="FP989"/>
      <c r="FQ989"/>
      <c r="FR989"/>
      <c r="FS989"/>
      <c r="FT989"/>
      <c r="FU989"/>
      <c r="FV989"/>
      <c r="FW989"/>
      <c r="FX989"/>
      <c r="FY989"/>
      <c r="FZ989"/>
      <c r="GA989"/>
      <c r="GB989"/>
      <c r="GC989"/>
      <c r="GD989"/>
      <c r="GE989"/>
      <c r="GF989"/>
      <c r="GG989"/>
      <c r="GH989"/>
      <c r="GI989"/>
      <c r="GJ989"/>
      <c r="GK989"/>
      <c r="GL989"/>
      <c r="GM989"/>
      <c r="GN989"/>
      <c r="GO989"/>
      <c r="GP989"/>
      <c r="GQ989"/>
      <c r="GR989"/>
      <c r="GS989"/>
      <c r="GT989"/>
      <c r="GU989"/>
      <c r="GV989"/>
      <c r="GW989"/>
      <c r="GX989"/>
      <c r="GY989"/>
      <c r="GZ989"/>
      <c r="HA989"/>
      <c r="HB989"/>
      <c r="HC989"/>
    </row>
    <row r="990" spans="1:211" s="10" customFormat="1" x14ac:dyDescent="0.3">
      <c r="A990" s="303" t="s">
        <v>1505</v>
      </c>
      <c r="B990" s="34"/>
      <c r="C990" s="33"/>
      <c r="D990" s="332"/>
      <c r="E990" s="326"/>
      <c r="F990" s="608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  <c r="EH990"/>
      <c r="EI990"/>
      <c r="EJ990"/>
      <c r="EK990"/>
      <c r="EL990"/>
      <c r="EM990"/>
      <c r="EN990"/>
      <c r="EO990"/>
      <c r="EP990"/>
      <c r="EQ990"/>
      <c r="ER990"/>
      <c r="ES990"/>
      <c r="ET990"/>
      <c r="EU990"/>
      <c r="EV990"/>
      <c r="EW990"/>
      <c r="EX990"/>
      <c r="EY990"/>
      <c r="EZ990"/>
      <c r="FA990"/>
      <c r="FB990"/>
      <c r="FC990"/>
      <c r="FD990"/>
      <c r="FE990"/>
      <c r="FF990"/>
      <c r="FG990"/>
      <c r="FH990"/>
      <c r="FI990"/>
      <c r="FJ990"/>
      <c r="FK990"/>
      <c r="FL990"/>
      <c r="FM990"/>
      <c r="FN990"/>
      <c r="FO990"/>
      <c r="FP990"/>
      <c r="FQ990"/>
      <c r="FR990"/>
      <c r="FS990"/>
      <c r="FT990"/>
      <c r="FU990"/>
      <c r="FV990"/>
      <c r="FW990"/>
      <c r="FX990"/>
      <c r="FY990"/>
      <c r="FZ990"/>
      <c r="GA990"/>
      <c r="GB990"/>
      <c r="GC990"/>
      <c r="GD990"/>
      <c r="GE990"/>
      <c r="GF990"/>
      <c r="GG990"/>
      <c r="GH990"/>
      <c r="GI990"/>
      <c r="GJ990"/>
      <c r="GK990"/>
      <c r="GL990"/>
      <c r="GM990"/>
      <c r="GN990"/>
      <c r="GO990"/>
      <c r="GP990"/>
      <c r="GQ990"/>
      <c r="GR990"/>
      <c r="GS990"/>
      <c r="GT990"/>
      <c r="GU990"/>
      <c r="GV990"/>
      <c r="GW990"/>
      <c r="GX990"/>
      <c r="GY990"/>
      <c r="GZ990"/>
      <c r="HA990"/>
      <c r="HB990"/>
      <c r="HC990"/>
    </row>
    <row r="991" spans="1:211" s="10" customFormat="1" x14ac:dyDescent="0.3">
      <c r="A991" s="301" t="s">
        <v>322</v>
      </c>
      <c r="B991" s="34" t="s">
        <v>45</v>
      </c>
      <c r="C991" s="33"/>
      <c r="D991" s="332">
        <v>212.56799999999998</v>
      </c>
      <c r="E991" s="326">
        <f t="shared" ref="E991:E1005" si="284">D991*4.5</f>
        <v>956.55599999999993</v>
      </c>
      <c r="F991" s="608">
        <f t="shared" ref="F991:F1002" si="285">ROUND(D991+E991,0)</f>
        <v>1169</v>
      </c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  <c r="EL991"/>
      <c r="EM991"/>
      <c r="EN991"/>
      <c r="EO991"/>
      <c r="EP991"/>
      <c r="EQ991"/>
      <c r="ER991"/>
      <c r="ES991"/>
      <c r="ET991"/>
      <c r="EU991"/>
      <c r="EV991"/>
      <c r="EW991"/>
      <c r="EX991"/>
      <c r="EY991"/>
      <c r="EZ991"/>
      <c r="FA991"/>
      <c r="FB991"/>
      <c r="FC991"/>
      <c r="FD991"/>
      <c r="FE991"/>
      <c r="FF991"/>
      <c r="FG991"/>
      <c r="FH991"/>
      <c r="FI991"/>
      <c r="FJ991"/>
      <c r="FK991"/>
      <c r="FL991"/>
      <c r="FM991"/>
      <c r="FN991"/>
      <c r="FO991"/>
      <c r="FP991"/>
      <c r="FQ991"/>
      <c r="FR991"/>
      <c r="FS991"/>
      <c r="FT991"/>
      <c r="FU991"/>
      <c r="FV991"/>
      <c r="FW991"/>
      <c r="FX991"/>
      <c r="FY991"/>
      <c r="FZ991"/>
      <c r="GA991"/>
      <c r="GB991"/>
      <c r="GC991"/>
      <c r="GD991"/>
      <c r="GE991"/>
      <c r="GF991"/>
      <c r="GG991"/>
      <c r="GH991"/>
      <c r="GI991"/>
      <c r="GJ991"/>
      <c r="GK991"/>
      <c r="GL991"/>
      <c r="GM991"/>
      <c r="GN991"/>
      <c r="GO991"/>
      <c r="GP991"/>
      <c r="GQ991"/>
      <c r="GR991"/>
      <c r="GS991"/>
      <c r="GT991"/>
      <c r="GU991"/>
      <c r="GV991"/>
      <c r="GW991"/>
      <c r="GX991"/>
      <c r="GY991"/>
      <c r="GZ991"/>
      <c r="HA991"/>
      <c r="HB991"/>
      <c r="HC991"/>
    </row>
    <row r="992" spans="1:211" s="10" customFormat="1" x14ac:dyDescent="0.3">
      <c r="A992" s="301" t="s">
        <v>323</v>
      </c>
      <c r="B992" s="34" t="s">
        <v>45</v>
      </c>
      <c r="C992" s="33"/>
      <c r="D992" s="332">
        <v>2125.6800000000003</v>
      </c>
      <c r="E992" s="326">
        <f t="shared" si="284"/>
        <v>9565.5600000000013</v>
      </c>
      <c r="F992" s="608">
        <f t="shared" si="285"/>
        <v>11691</v>
      </c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  <c r="EL992"/>
      <c r="EM992"/>
      <c r="EN992"/>
      <c r="EO992"/>
      <c r="EP992"/>
      <c r="EQ992"/>
      <c r="ER992"/>
      <c r="ES992"/>
      <c r="ET992"/>
      <c r="EU992"/>
      <c r="EV992"/>
      <c r="EW992"/>
      <c r="EX992"/>
      <c r="EY992"/>
      <c r="EZ992"/>
      <c r="FA992"/>
      <c r="FB992"/>
      <c r="FC992"/>
      <c r="FD992"/>
      <c r="FE992"/>
      <c r="FF992"/>
      <c r="FG992"/>
      <c r="FH992"/>
      <c r="FI992"/>
      <c r="FJ992"/>
      <c r="FK992"/>
      <c r="FL992"/>
      <c r="FM992"/>
      <c r="FN992"/>
      <c r="FO992"/>
      <c r="FP992"/>
      <c r="FQ992"/>
      <c r="FR992"/>
      <c r="FS992"/>
      <c r="FT992"/>
      <c r="FU992"/>
      <c r="FV992"/>
      <c r="FW992"/>
      <c r="FX992"/>
      <c r="FY992"/>
      <c r="FZ992"/>
      <c r="GA992"/>
      <c r="GB992"/>
      <c r="GC992"/>
      <c r="GD992"/>
      <c r="GE992"/>
      <c r="GF992"/>
      <c r="GG992"/>
      <c r="GH992"/>
      <c r="GI992"/>
      <c r="GJ992"/>
      <c r="GK992"/>
      <c r="GL992"/>
      <c r="GM992"/>
      <c r="GN992"/>
      <c r="GO992"/>
      <c r="GP992"/>
      <c r="GQ992"/>
      <c r="GR992"/>
      <c r="GS992"/>
      <c r="GT992"/>
      <c r="GU992"/>
      <c r="GV992"/>
      <c r="GW992"/>
      <c r="GX992"/>
      <c r="GY992"/>
      <c r="GZ992"/>
      <c r="HA992"/>
      <c r="HB992"/>
      <c r="HC992"/>
    </row>
    <row r="993" spans="1:211" s="10" customFormat="1" x14ac:dyDescent="0.3">
      <c r="A993" s="301" t="s">
        <v>324</v>
      </c>
      <c r="B993" s="34" t="s">
        <v>45</v>
      </c>
      <c r="C993" s="33"/>
      <c r="D993" s="332">
        <v>1004.5453516800001</v>
      </c>
      <c r="E993" s="326">
        <f t="shared" si="284"/>
        <v>4520.4540825600006</v>
      </c>
      <c r="F993" s="608">
        <f t="shared" si="285"/>
        <v>5525</v>
      </c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  <c r="EH993"/>
      <c r="EI993"/>
      <c r="EJ993"/>
      <c r="EK993"/>
      <c r="EL993"/>
      <c r="EM993"/>
      <c r="EN993"/>
      <c r="EO993"/>
      <c r="EP993"/>
      <c r="EQ993"/>
      <c r="ER993"/>
      <c r="ES993"/>
      <c r="ET993"/>
      <c r="EU993"/>
      <c r="EV993"/>
      <c r="EW993"/>
      <c r="EX993"/>
      <c r="EY993"/>
      <c r="EZ993"/>
      <c r="FA993"/>
      <c r="FB993"/>
      <c r="FC993"/>
      <c r="FD993"/>
      <c r="FE993"/>
      <c r="FF993"/>
      <c r="FG993"/>
      <c r="FH993"/>
      <c r="FI993"/>
      <c r="FJ993"/>
      <c r="FK993"/>
      <c r="FL993"/>
      <c r="FM993"/>
      <c r="FN993"/>
      <c r="FO993"/>
      <c r="FP993"/>
      <c r="FQ993"/>
      <c r="FR993"/>
      <c r="FS993"/>
      <c r="FT993"/>
      <c r="FU993"/>
      <c r="FV993"/>
      <c r="FW993"/>
      <c r="FX993"/>
      <c r="FY993"/>
      <c r="FZ993"/>
      <c r="GA993"/>
      <c r="GB993"/>
      <c r="GC993"/>
      <c r="GD993"/>
      <c r="GE993"/>
      <c r="GF993"/>
      <c r="GG993"/>
      <c r="GH993"/>
      <c r="GI993"/>
      <c r="GJ993"/>
      <c r="GK993"/>
      <c r="GL993"/>
      <c r="GM993"/>
      <c r="GN993"/>
      <c r="GO993"/>
      <c r="GP993"/>
      <c r="GQ993"/>
      <c r="GR993"/>
      <c r="GS993"/>
      <c r="GT993"/>
      <c r="GU993"/>
      <c r="GV993"/>
      <c r="GW993"/>
      <c r="GX993"/>
      <c r="GY993"/>
      <c r="GZ993"/>
      <c r="HA993"/>
      <c r="HB993"/>
      <c r="HC993"/>
    </row>
    <row r="994" spans="1:211" s="10" customFormat="1" x14ac:dyDescent="0.3">
      <c r="A994" s="301" t="s">
        <v>325</v>
      </c>
      <c r="B994" s="34" t="s">
        <v>45</v>
      </c>
      <c r="C994" s="33"/>
      <c r="D994" s="332">
        <v>42513.599999999999</v>
      </c>
      <c r="E994" s="326">
        <f t="shared" si="284"/>
        <v>191311.19999999998</v>
      </c>
      <c r="F994" s="608">
        <f t="shared" si="285"/>
        <v>233825</v>
      </c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  <c r="EH994"/>
      <c r="EI994"/>
      <c r="EJ994"/>
      <c r="EK994"/>
      <c r="EL994"/>
      <c r="EM994"/>
      <c r="EN994"/>
      <c r="EO994"/>
      <c r="EP994"/>
      <c r="EQ994"/>
      <c r="ER994"/>
      <c r="ES994"/>
      <c r="ET994"/>
      <c r="EU994"/>
      <c r="EV994"/>
      <c r="EW994"/>
      <c r="EX994"/>
      <c r="EY994"/>
      <c r="EZ994"/>
      <c r="FA994"/>
      <c r="FB994"/>
      <c r="FC994"/>
      <c r="FD994"/>
      <c r="FE994"/>
      <c r="FF994"/>
      <c r="FG994"/>
      <c r="FH994"/>
      <c r="FI994"/>
      <c r="FJ994"/>
      <c r="FK994"/>
      <c r="FL994"/>
      <c r="FM994"/>
      <c r="FN994"/>
      <c r="FO994"/>
      <c r="FP994"/>
      <c r="FQ994"/>
      <c r="FR994"/>
      <c r="FS994"/>
      <c r="FT994"/>
      <c r="FU994"/>
      <c r="FV994"/>
      <c r="FW994"/>
      <c r="FX994"/>
      <c r="FY994"/>
      <c r="FZ994"/>
      <c r="GA994"/>
      <c r="GB994"/>
      <c r="GC994"/>
      <c r="GD994"/>
      <c r="GE994"/>
      <c r="GF994"/>
      <c r="GG994"/>
      <c r="GH994"/>
      <c r="GI994"/>
      <c r="GJ994"/>
      <c r="GK994"/>
      <c r="GL994"/>
      <c r="GM994"/>
      <c r="GN994"/>
      <c r="GO994"/>
      <c r="GP994"/>
      <c r="GQ994"/>
      <c r="GR994"/>
      <c r="GS994"/>
      <c r="GT994"/>
      <c r="GU994"/>
      <c r="GV994"/>
      <c r="GW994"/>
      <c r="GX994"/>
      <c r="GY994"/>
      <c r="GZ994"/>
      <c r="HA994"/>
      <c r="HB994"/>
      <c r="HC994"/>
    </row>
    <row r="995" spans="1:211" s="10" customFormat="1" x14ac:dyDescent="0.3">
      <c r="A995" s="301" t="s">
        <v>1192</v>
      </c>
      <c r="B995" s="34" t="s">
        <v>45</v>
      </c>
      <c r="C995" s="33"/>
      <c r="D995" s="332">
        <v>21256.799999999999</v>
      </c>
      <c r="E995" s="326">
        <f t="shared" si="284"/>
        <v>95655.599999999991</v>
      </c>
      <c r="F995" s="608">
        <f t="shared" si="285"/>
        <v>116912</v>
      </c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  <c r="EH995"/>
      <c r="EI995"/>
      <c r="EJ995"/>
      <c r="EK995"/>
      <c r="EL995"/>
      <c r="EM995"/>
      <c r="EN995"/>
      <c r="EO995"/>
      <c r="EP995"/>
      <c r="EQ995"/>
      <c r="ER995"/>
      <c r="ES995"/>
      <c r="ET995"/>
      <c r="EU995"/>
      <c r="EV995"/>
      <c r="EW995"/>
      <c r="EX995"/>
      <c r="EY995"/>
      <c r="EZ995"/>
      <c r="FA995"/>
      <c r="FB995"/>
      <c r="FC995"/>
      <c r="FD995"/>
      <c r="FE995"/>
      <c r="FF995"/>
      <c r="FG995"/>
      <c r="FH995"/>
      <c r="FI995"/>
      <c r="FJ995"/>
      <c r="FK995"/>
      <c r="FL995"/>
      <c r="FM995"/>
      <c r="FN995"/>
      <c r="FO995"/>
      <c r="FP995"/>
      <c r="FQ995"/>
      <c r="FR995"/>
      <c r="FS995"/>
      <c r="FT995"/>
      <c r="FU995"/>
      <c r="FV995"/>
      <c r="FW995"/>
      <c r="FX995"/>
      <c r="FY995"/>
      <c r="FZ995"/>
      <c r="GA995"/>
      <c r="GB995"/>
      <c r="GC995"/>
      <c r="GD995"/>
      <c r="GE995"/>
      <c r="GF995"/>
      <c r="GG995"/>
      <c r="GH995"/>
      <c r="GI995"/>
      <c r="GJ995"/>
      <c r="GK995"/>
      <c r="GL995"/>
      <c r="GM995"/>
      <c r="GN995"/>
      <c r="GO995"/>
      <c r="GP995"/>
      <c r="GQ995"/>
      <c r="GR995"/>
      <c r="GS995"/>
      <c r="GT995"/>
      <c r="GU995"/>
      <c r="GV995"/>
      <c r="GW995"/>
      <c r="GX995"/>
      <c r="GY995"/>
      <c r="GZ995"/>
      <c r="HA995"/>
      <c r="HB995"/>
      <c r="HC995"/>
    </row>
    <row r="996" spans="1:211" s="10" customFormat="1" x14ac:dyDescent="0.3">
      <c r="A996" s="301" t="s">
        <v>326</v>
      </c>
      <c r="B996" s="34" t="s">
        <v>45</v>
      </c>
      <c r="C996" s="33"/>
      <c r="D996" s="332">
        <v>37670.450687999997</v>
      </c>
      <c r="E996" s="326">
        <f t="shared" si="284"/>
        <v>169517.02809599999</v>
      </c>
      <c r="F996" s="608">
        <f t="shared" si="285"/>
        <v>207187</v>
      </c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  <c r="EH996"/>
      <c r="EI996"/>
      <c r="EJ996"/>
      <c r="EK996"/>
      <c r="EL996"/>
      <c r="EM996"/>
      <c r="EN996"/>
      <c r="EO996"/>
      <c r="EP996"/>
      <c r="EQ996"/>
      <c r="ER996"/>
      <c r="ES996"/>
      <c r="ET996"/>
      <c r="EU996"/>
      <c r="EV996"/>
      <c r="EW996"/>
      <c r="EX996"/>
      <c r="EY996"/>
      <c r="EZ996"/>
      <c r="FA996"/>
      <c r="FB996"/>
      <c r="FC996"/>
      <c r="FD996"/>
      <c r="FE996"/>
      <c r="FF996"/>
      <c r="FG996"/>
      <c r="FH996"/>
      <c r="FI996"/>
      <c r="FJ996"/>
      <c r="FK996"/>
      <c r="FL996"/>
      <c r="FM996"/>
      <c r="FN996"/>
      <c r="FO996"/>
      <c r="FP996"/>
      <c r="FQ996"/>
      <c r="FR996"/>
      <c r="FS996"/>
      <c r="FT996"/>
      <c r="FU996"/>
      <c r="FV996"/>
      <c r="FW996"/>
      <c r="FX996"/>
      <c r="FY996"/>
      <c r="FZ996"/>
      <c r="GA996"/>
      <c r="GB996"/>
      <c r="GC996"/>
      <c r="GD996"/>
      <c r="GE996"/>
      <c r="GF996"/>
      <c r="GG996"/>
      <c r="GH996"/>
      <c r="GI996"/>
      <c r="GJ996"/>
      <c r="GK996"/>
      <c r="GL996"/>
      <c r="GM996"/>
      <c r="GN996"/>
      <c r="GO996"/>
      <c r="GP996"/>
      <c r="GQ996"/>
      <c r="GR996"/>
      <c r="GS996"/>
      <c r="GT996"/>
      <c r="GU996"/>
      <c r="GV996"/>
      <c r="GW996"/>
      <c r="GX996"/>
      <c r="GY996"/>
      <c r="GZ996"/>
      <c r="HA996"/>
      <c r="HB996"/>
      <c r="HC996"/>
    </row>
    <row r="997" spans="1:211" s="10" customFormat="1" x14ac:dyDescent="0.3">
      <c r="A997" s="301" t="s">
        <v>327</v>
      </c>
      <c r="B997" s="34" t="s">
        <v>45</v>
      </c>
      <c r="C997" s="33"/>
      <c r="D997" s="326">
        <v>31030.13</v>
      </c>
      <c r="E997" s="326">
        <f t="shared" si="284"/>
        <v>139635.58499999999</v>
      </c>
      <c r="F997" s="608">
        <f t="shared" si="285"/>
        <v>170666</v>
      </c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  <c r="EH997"/>
      <c r="EI997"/>
      <c r="EJ997"/>
      <c r="EK997"/>
      <c r="EL997"/>
      <c r="EM997"/>
      <c r="EN997"/>
      <c r="EO997"/>
      <c r="EP997"/>
      <c r="EQ997"/>
      <c r="ER997"/>
      <c r="ES997"/>
      <c r="ET997"/>
      <c r="EU997"/>
      <c r="EV997"/>
      <c r="EW997"/>
      <c r="EX997"/>
      <c r="EY997"/>
      <c r="EZ997"/>
      <c r="FA997"/>
      <c r="FB997"/>
      <c r="FC997"/>
      <c r="FD997"/>
      <c r="FE997"/>
      <c r="FF997"/>
      <c r="FG997"/>
      <c r="FH997"/>
      <c r="FI997"/>
      <c r="FJ997"/>
      <c r="FK997"/>
      <c r="FL997"/>
      <c r="FM997"/>
      <c r="FN997"/>
      <c r="FO997"/>
      <c r="FP997"/>
      <c r="FQ997"/>
      <c r="FR997"/>
      <c r="FS997"/>
      <c r="FT997"/>
      <c r="FU997"/>
      <c r="FV997"/>
      <c r="FW997"/>
      <c r="FX997"/>
      <c r="FY997"/>
      <c r="FZ997"/>
      <c r="GA997"/>
      <c r="GB997"/>
      <c r="GC997"/>
      <c r="GD997"/>
      <c r="GE997"/>
      <c r="GF997"/>
      <c r="GG997"/>
      <c r="GH997"/>
      <c r="GI997"/>
      <c r="GJ997"/>
      <c r="GK997"/>
      <c r="GL997"/>
      <c r="GM997"/>
      <c r="GN997"/>
      <c r="GO997"/>
      <c r="GP997"/>
      <c r="GQ997"/>
      <c r="GR997"/>
      <c r="GS997"/>
      <c r="GT997"/>
      <c r="GU997"/>
      <c r="GV997"/>
      <c r="GW997"/>
      <c r="GX997"/>
      <c r="GY997"/>
      <c r="GZ997"/>
      <c r="HA997"/>
      <c r="HB997"/>
      <c r="HC997"/>
    </row>
    <row r="998" spans="1:211" s="10" customFormat="1" x14ac:dyDescent="0.3">
      <c r="A998" s="301" t="s">
        <v>328</v>
      </c>
      <c r="B998" s="34" t="s">
        <v>45</v>
      </c>
      <c r="C998" s="33"/>
      <c r="D998" s="332">
        <v>21256.799999999999</v>
      </c>
      <c r="E998" s="326">
        <f t="shared" si="284"/>
        <v>95655.599999999991</v>
      </c>
      <c r="F998" s="608">
        <f t="shared" si="285"/>
        <v>116912</v>
      </c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  <c r="EH998"/>
      <c r="EI998"/>
      <c r="EJ998"/>
      <c r="EK998"/>
      <c r="EL998"/>
      <c r="EM998"/>
      <c r="EN998"/>
      <c r="EO998"/>
      <c r="EP998"/>
      <c r="EQ998"/>
      <c r="ER998"/>
      <c r="ES998"/>
      <c r="ET998"/>
      <c r="EU998"/>
      <c r="EV998"/>
      <c r="EW998"/>
      <c r="EX998"/>
      <c r="EY998"/>
      <c r="EZ998"/>
      <c r="FA998"/>
      <c r="FB998"/>
      <c r="FC998"/>
      <c r="FD998"/>
      <c r="FE998"/>
      <c r="FF998"/>
      <c r="FG998"/>
      <c r="FH998"/>
      <c r="FI998"/>
      <c r="FJ998"/>
      <c r="FK998"/>
      <c r="FL998"/>
      <c r="FM998"/>
      <c r="FN998"/>
      <c r="FO998"/>
      <c r="FP998"/>
      <c r="FQ998"/>
      <c r="FR998"/>
      <c r="FS998"/>
      <c r="FT998"/>
      <c r="FU998"/>
      <c r="FV998"/>
      <c r="FW998"/>
      <c r="FX998"/>
      <c r="FY998"/>
      <c r="FZ998"/>
      <c r="GA998"/>
      <c r="GB998"/>
      <c r="GC998"/>
      <c r="GD998"/>
      <c r="GE998"/>
      <c r="GF998"/>
      <c r="GG998"/>
      <c r="GH998"/>
      <c r="GI998"/>
      <c r="GJ998"/>
      <c r="GK998"/>
      <c r="GL998"/>
      <c r="GM998"/>
      <c r="GN998"/>
      <c r="GO998"/>
      <c r="GP998"/>
      <c r="GQ998"/>
      <c r="GR998"/>
      <c r="GS998"/>
      <c r="GT998"/>
      <c r="GU998"/>
      <c r="GV998"/>
      <c r="GW998"/>
      <c r="GX998"/>
      <c r="GY998"/>
      <c r="GZ998"/>
      <c r="HA998"/>
      <c r="HB998"/>
      <c r="HC998"/>
    </row>
    <row r="999" spans="1:211" s="10" customFormat="1" x14ac:dyDescent="0.3">
      <c r="A999" s="301" t="s">
        <v>329</v>
      </c>
      <c r="B999" s="34" t="s">
        <v>45</v>
      </c>
      <c r="C999" s="33"/>
      <c r="D999" s="332">
        <v>42513.599999999999</v>
      </c>
      <c r="E999" s="326">
        <f t="shared" si="284"/>
        <v>191311.19999999998</v>
      </c>
      <c r="F999" s="608">
        <f t="shared" si="285"/>
        <v>233825</v>
      </c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  <c r="EH999"/>
      <c r="EI999"/>
      <c r="EJ999"/>
      <c r="EK999"/>
      <c r="EL999"/>
      <c r="EM999"/>
      <c r="EN999"/>
      <c r="EO999"/>
      <c r="EP999"/>
      <c r="EQ999"/>
      <c r="ER999"/>
      <c r="ES999"/>
      <c r="ET999"/>
      <c r="EU999"/>
      <c r="EV999"/>
      <c r="EW999"/>
      <c r="EX999"/>
      <c r="EY999"/>
      <c r="EZ999"/>
      <c r="FA999"/>
      <c r="FB999"/>
      <c r="FC999"/>
      <c r="FD999"/>
      <c r="FE999"/>
      <c r="FF999"/>
      <c r="FG999"/>
      <c r="FH999"/>
      <c r="FI999"/>
      <c r="FJ999"/>
      <c r="FK999"/>
      <c r="FL999"/>
      <c r="FM999"/>
      <c r="FN999"/>
      <c r="FO999"/>
      <c r="FP999"/>
      <c r="FQ999"/>
      <c r="FR999"/>
      <c r="FS999"/>
      <c r="FT999"/>
      <c r="FU999"/>
      <c r="FV999"/>
      <c r="FW999"/>
      <c r="FX999"/>
      <c r="FY999"/>
      <c r="FZ999"/>
      <c r="GA999"/>
      <c r="GB999"/>
      <c r="GC999"/>
      <c r="GD999"/>
      <c r="GE999"/>
      <c r="GF999"/>
      <c r="GG999"/>
      <c r="GH999"/>
      <c r="GI999"/>
      <c r="GJ999"/>
      <c r="GK999"/>
      <c r="GL999"/>
      <c r="GM999"/>
      <c r="GN999"/>
      <c r="GO999"/>
      <c r="GP999"/>
      <c r="GQ999"/>
      <c r="GR999"/>
      <c r="GS999"/>
      <c r="GT999"/>
      <c r="GU999"/>
      <c r="GV999"/>
      <c r="GW999"/>
      <c r="GX999"/>
      <c r="GY999"/>
      <c r="GZ999"/>
      <c r="HA999"/>
      <c r="HB999"/>
      <c r="HC999"/>
    </row>
    <row r="1000" spans="1:211" s="10" customFormat="1" x14ac:dyDescent="0.3">
      <c r="A1000" s="301" t="s">
        <v>330</v>
      </c>
      <c r="B1000" s="34" t="s">
        <v>45</v>
      </c>
      <c r="C1000" s="33"/>
      <c r="D1000" s="332">
        <v>6377.04</v>
      </c>
      <c r="E1000" s="326">
        <f t="shared" si="284"/>
        <v>28696.68</v>
      </c>
      <c r="F1000" s="608">
        <f t="shared" si="285"/>
        <v>35074</v>
      </c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  <c r="EH1000"/>
      <c r="EI1000"/>
      <c r="EJ1000"/>
      <c r="EK1000"/>
      <c r="EL1000"/>
      <c r="EM1000"/>
      <c r="EN1000"/>
      <c r="EO1000"/>
      <c r="EP1000"/>
      <c r="EQ1000"/>
      <c r="ER1000"/>
      <c r="ES1000"/>
      <c r="ET1000"/>
      <c r="EU1000"/>
      <c r="EV1000"/>
      <c r="EW1000"/>
      <c r="EX1000"/>
      <c r="EY1000"/>
      <c r="EZ1000"/>
      <c r="FA1000"/>
      <c r="FB1000"/>
      <c r="FC1000"/>
      <c r="FD1000"/>
      <c r="FE1000"/>
      <c r="FF1000"/>
      <c r="FG1000"/>
      <c r="FH1000"/>
      <c r="FI1000"/>
      <c r="FJ1000"/>
      <c r="FK1000"/>
      <c r="FL1000"/>
      <c r="FM1000"/>
      <c r="FN1000"/>
      <c r="FO1000"/>
      <c r="FP1000"/>
      <c r="FQ1000"/>
      <c r="FR1000"/>
      <c r="FS1000"/>
      <c r="FT1000"/>
      <c r="FU1000"/>
      <c r="FV1000"/>
      <c r="FW1000"/>
      <c r="FX1000"/>
      <c r="FY1000"/>
      <c r="FZ1000"/>
      <c r="GA1000"/>
      <c r="GB1000"/>
      <c r="GC1000"/>
      <c r="GD1000"/>
      <c r="GE1000"/>
      <c r="GF1000"/>
      <c r="GG1000"/>
      <c r="GH1000"/>
      <c r="GI1000"/>
      <c r="GJ1000"/>
      <c r="GK1000"/>
      <c r="GL1000"/>
      <c r="GM1000"/>
      <c r="GN1000"/>
      <c r="GO1000"/>
      <c r="GP1000"/>
      <c r="GQ1000"/>
      <c r="GR1000"/>
      <c r="GS1000"/>
      <c r="GT1000"/>
      <c r="GU1000"/>
      <c r="GV1000"/>
      <c r="GW1000"/>
      <c r="GX1000"/>
      <c r="GY1000"/>
      <c r="GZ1000"/>
      <c r="HA1000"/>
      <c r="HB1000"/>
      <c r="HC1000"/>
    </row>
    <row r="1001" spans="1:211" s="10" customFormat="1" x14ac:dyDescent="0.3">
      <c r="A1001" s="301" t="s">
        <v>331</v>
      </c>
      <c r="B1001" s="34" t="s">
        <v>45</v>
      </c>
      <c r="C1001" s="33"/>
      <c r="D1001" s="332">
        <v>1004.5453516800001</v>
      </c>
      <c r="E1001" s="326">
        <f t="shared" si="284"/>
        <v>4520.4540825600006</v>
      </c>
      <c r="F1001" s="608">
        <f t="shared" si="285"/>
        <v>5525</v>
      </c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  <c r="EH1001"/>
      <c r="EI1001"/>
      <c r="EJ1001"/>
      <c r="EK1001"/>
      <c r="EL1001"/>
      <c r="EM1001"/>
      <c r="EN1001"/>
      <c r="EO1001"/>
      <c r="EP1001"/>
      <c r="EQ1001"/>
      <c r="ER1001"/>
      <c r="ES1001"/>
      <c r="ET1001"/>
      <c r="EU1001"/>
      <c r="EV1001"/>
      <c r="EW1001"/>
      <c r="EX1001"/>
      <c r="EY1001"/>
      <c r="EZ1001"/>
      <c r="FA1001"/>
      <c r="FB1001"/>
      <c r="FC1001"/>
      <c r="FD1001"/>
      <c r="FE1001"/>
      <c r="FF1001"/>
      <c r="FG1001"/>
      <c r="FH1001"/>
      <c r="FI1001"/>
      <c r="FJ1001"/>
      <c r="FK1001"/>
      <c r="FL1001"/>
      <c r="FM1001"/>
      <c r="FN1001"/>
      <c r="FO1001"/>
      <c r="FP1001"/>
      <c r="FQ1001"/>
      <c r="FR1001"/>
      <c r="FS1001"/>
      <c r="FT1001"/>
      <c r="FU1001"/>
      <c r="FV1001"/>
      <c r="FW1001"/>
      <c r="FX1001"/>
      <c r="FY1001"/>
      <c r="FZ1001"/>
      <c r="GA1001"/>
      <c r="GB1001"/>
      <c r="GC1001"/>
      <c r="GD1001"/>
      <c r="GE1001"/>
      <c r="GF1001"/>
      <c r="GG1001"/>
      <c r="GH1001"/>
      <c r="GI1001"/>
      <c r="GJ1001"/>
      <c r="GK1001"/>
      <c r="GL1001"/>
      <c r="GM1001"/>
      <c r="GN1001"/>
      <c r="GO1001"/>
      <c r="GP1001"/>
      <c r="GQ1001"/>
      <c r="GR1001"/>
      <c r="GS1001"/>
      <c r="GT1001"/>
      <c r="GU1001"/>
      <c r="GV1001"/>
      <c r="GW1001"/>
      <c r="GX1001"/>
      <c r="GY1001"/>
      <c r="GZ1001"/>
      <c r="HA1001"/>
      <c r="HB1001"/>
      <c r="HC1001"/>
    </row>
    <row r="1002" spans="1:211" s="10" customFormat="1" x14ac:dyDescent="0.3">
      <c r="A1002" s="301" t="s">
        <v>332</v>
      </c>
      <c r="B1002" s="34" t="s">
        <v>45</v>
      </c>
      <c r="C1002" s="33"/>
      <c r="D1002" s="332">
        <v>1004.5453516800001</v>
      </c>
      <c r="E1002" s="326">
        <f t="shared" si="284"/>
        <v>4520.4540825600006</v>
      </c>
      <c r="F1002" s="608">
        <f t="shared" si="285"/>
        <v>5525</v>
      </c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  <c r="EH1002"/>
      <c r="EI1002"/>
      <c r="EJ1002"/>
      <c r="EK1002"/>
      <c r="EL1002"/>
      <c r="EM1002"/>
      <c r="EN1002"/>
      <c r="EO1002"/>
      <c r="EP1002"/>
      <c r="EQ1002"/>
      <c r="ER1002"/>
      <c r="ES1002"/>
      <c r="ET1002"/>
      <c r="EU1002"/>
      <c r="EV1002"/>
      <c r="EW1002"/>
      <c r="EX1002"/>
      <c r="EY1002"/>
      <c r="EZ1002"/>
      <c r="FA1002"/>
      <c r="FB1002"/>
      <c r="FC1002"/>
      <c r="FD1002"/>
      <c r="FE1002"/>
      <c r="FF1002"/>
      <c r="FG1002"/>
      <c r="FH1002"/>
      <c r="FI1002"/>
      <c r="FJ1002"/>
      <c r="FK1002"/>
      <c r="FL1002"/>
      <c r="FM1002"/>
      <c r="FN1002"/>
      <c r="FO1002"/>
      <c r="FP1002"/>
      <c r="FQ1002"/>
      <c r="FR1002"/>
      <c r="FS1002"/>
      <c r="FT1002"/>
      <c r="FU1002"/>
      <c r="FV1002"/>
      <c r="FW1002"/>
      <c r="FX1002"/>
      <c r="FY1002"/>
      <c r="FZ1002"/>
      <c r="GA1002"/>
      <c r="GB1002"/>
      <c r="GC1002"/>
      <c r="GD1002"/>
      <c r="GE1002"/>
      <c r="GF1002"/>
      <c r="GG1002"/>
      <c r="GH1002"/>
      <c r="GI1002"/>
      <c r="GJ1002"/>
      <c r="GK1002"/>
      <c r="GL1002"/>
      <c r="GM1002"/>
      <c r="GN1002"/>
      <c r="GO1002"/>
      <c r="GP1002"/>
      <c r="GQ1002"/>
      <c r="GR1002"/>
      <c r="GS1002"/>
      <c r="GT1002"/>
      <c r="GU1002"/>
      <c r="GV1002"/>
      <c r="GW1002"/>
      <c r="GX1002"/>
      <c r="GY1002"/>
      <c r="GZ1002"/>
      <c r="HA1002"/>
      <c r="HB1002"/>
      <c r="HC1002"/>
    </row>
    <row r="1003" spans="1:211" s="10" customFormat="1" x14ac:dyDescent="0.3">
      <c r="A1003" s="301" t="s">
        <v>1193</v>
      </c>
      <c r="B1003" s="34" t="s">
        <v>45</v>
      </c>
      <c r="C1003" s="33"/>
      <c r="D1003" s="332"/>
      <c r="E1003" s="326"/>
      <c r="F1003" s="608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  <c r="EH1003"/>
      <c r="EI1003"/>
      <c r="EJ1003"/>
      <c r="EK1003"/>
      <c r="EL1003"/>
      <c r="EM1003"/>
      <c r="EN1003"/>
      <c r="EO1003"/>
      <c r="EP1003"/>
      <c r="EQ1003"/>
      <c r="ER1003"/>
      <c r="ES1003"/>
      <c r="ET1003"/>
      <c r="EU1003"/>
      <c r="EV1003"/>
      <c r="EW1003"/>
      <c r="EX1003"/>
      <c r="EY1003"/>
      <c r="EZ1003"/>
      <c r="FA1003"/>
      <c r="FB1003"/>
      <c r="FC1003"/>
      <c r="FD1003"/>
      <c r="FE1003"/>
      <c r="FF1003"/>
      <c r="FG1003"/>
      <c r="FH1003"/>
      <c r="FI1003"/>
      <c r="FJ1003"/>
      <c r="FK1003"/>
      <c r="FL1003"/>
      <c r="FM1003"/>
      <c r="FN1003"/>
      <c r="FO1003"/>
      <c r="FP1003"/>
      <c r="FQ1003"/>
      <c r="FR1003"/>
      <c r="FS1003"/>
      <c r="FT1003"/>
      <c r="FU1003"/>
      <c r="FV1003"/>
      <c r="FW1003"/>
      <c r="FX1003"/>
      <c r="FY1003"/>
      <c r="FZ1003"/>
      <c r="GA1003"/>
      <c r="GB1003"/>
      <c r="GC1003"/>
      <c r="GD1003"/>
      <c r="GE1003"/>
      <c r="GF1003"/>
      <c r="GG1003"/>
      <c r="GH1003"/>
      <c r="GI1003"/>
      <c r="GJ1003"/>
      <c r="GK1003"/>
      <c r="GL1003"/>
      <c r="GM1003"/>
      <c r="GN1003"/>
      <c r="GO1003"/>
      <c r="GP1003"/>
      <c r="GQ1003"/>
      <c r="GR1003"/>
      <c r="GS1003"/>
      <c r="GT1003"/>
      <c r="GU1003"/>
      <c r="GV1003"/>
      <c r="GW1003"/>
      <c r="GX1003"/>
      <c r="GY1003"/>
      <c r="GZ1003"/>
      <c r="HA1003"/>
      <c r="HB1003"/>
      <c r="HC1003"/>
    </row>
    <row r="1004" spans="1:211" s="10" customFormat="1" x14ac:dyDescent="0.3">
      <c r="A1004" s="301" t="s">
        <v>1194</v>
      </c>
      <c r="B1004" s="34" t="s">
        <v>45</v>
      </c>
      <c r="C1004" s="33"/>
      <c r="D1004" s="332">
        <v>0.42513599999999996</v>
      </c>
      <c r="E1004" s="326">
        <f t="shared" si="284"/>
        <v>1.9131119999999999</v>
      </c>
      <c r="F1004" s="608">
        <f>D1004+E1004</f>
        <v>2.3382480000000001</v>
      </c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  <c r="EH1004"/>
      <c r="EI1004"/>
      <c r="EJ1004"/>
      <c r="EK1004"/>
      <c r="EL1004"/>
      <c r="EM1004"/>
      <c r="EN1004"/>
      <c r="EO1004"/>
      <c r="EP1004"/>
      <c r="EQ1004"/>
      <c r="ER1004"/>
      <c r="ES1004"/>
      <c r="ET1004"/>
      <c r="EU1004"/>
      <c r="EV1004"/>
      <c r="EW1004"/>
      <c r="EX1004"/>
      <c r="EY1004"/>
      <c r="EZ1004"/>
      <c r="FA1004"/>
      <c r="FB1004"/>
      <c r="FC1004"/>
      <c r="FD1004"/>
      <c r="FE1004"/>
      <c r="FF1004"/>
      <c r="FG1004"/>
      <c r="FH1004"/>
      <c r="FI1004"/>
      <c r="FJ1004"/>
      <c r="FK1004"/>
      <c r="FL1004"/>
      <c r="FM1004"/>
      <c r="FN1004"/>
      <c r="FO1004"/>
      <c r="FP1004"/>
      <c r="FQ1004"/>
      <c r="FR1004"/>
      <c r="FS1004"/>
      <c r="FT1004"/>
      <c r="FU1004"/>
      <c r="FV1004"/>
      <c r="FW1004"/>
      <c r="FX1004"/>
      <c r="FY1004"/>
      <c r="FZ1004"/>
      <c r="GA1004"/>
      <c r="GB1004"/>
      <c r="GC1004"/>
      <c r="GD1004"/>
      <c r="GE1004"/>
      <c r="GF1004"/>
      <c r="GG1004"/>
      <c r="GH1004"/>
      <c r="GI1004"/>
      <c r="GJ1004"/>
      <c r="GK1004"/>
      <c r="GL1004"/>
      <c r="GM1004"/>
      <c r="GN1004"/>
      <c r="GO1004"/>
      <c r="GP1004"/>
      <c r="GQ1004"/>
      <c r="GR1004"/>
      <c r="GS1004"/>
      <c r="GT1004"/>
      <c r="GU1004"/>
      <c r="GV1004"/>
      <c r="GW1004"/>
      <c r="GX1004"/>
      <c r="GY1004"/>
      <c r="GZ1004"/>
      <c r="HA1004"/>
      <c r="HB1004"/>
      <c r="HC1004"/>
    </row>
    <row r="1005" spans="1:211" s="10" customFormat="1" x14ac:dyDescent="0.3">
      <c r="A1005" s="301" t="s">
        <v>334</v>
      </c>
      <c r="B1005" s="34" t="s">
        <v>45</v>
      </c>
      <c r="C1005" s="33"/>
      <c r="D1005" s="332">
        <v>19131.12</v>
      </c>
      <c r="E1005" s="326">
        <f t="shared" si="284"/>
        <v>86090.04</v>
      </c>
      <c r="F1005" s="608">
        <f t="shared" ref="F1005" si="286">ROUND(D1005+E1005,0)</f>
        <v>105221</v>
      </c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  <c r="EH1005"/>
      <c r="EI1005"/>
      <c r="EJ1005"/>
      <c r="EK1005"/>
      <c r="EL1005"/>
      <c r="EM1005"/>
      <c r="EN1005"/>
      <c r="EO1005"/>
      <c r="EP1005"/>
      <c r="EQ1005"/>
      <c r="ER1005"/>
      <c r="ES1005"/>
      <c r="ET1005"/>
      <c r="EU1005"/>
      <c r="EV1005"/>
      <c r="EW1005"/>
      <c r="EX1005"/>
      <c r="EY1005"/>
      <c r="EZ1005"/>
      <c r="FA1005"/>
      <c r="FB1005"/>
      <c r="FC1005"/>
      <c r="FD1005"/>
      <c r="FE1005"/>
      <c r="FF1005"/>
      <c r="FG1005"/>
      <c r="FH1005"/>
      <c r="FI1005"/>
      <c r="FJ1005"/>
      <c r="FK1005"/>
      <c r="FL1005"/>
      <c r="FM1005"/>
      <c r="FN1005"/>
      <c r="FO1005"/>
      <c r="FP1005"/>
      <c r="FQ1005"/>
      <c r="FR1005"/>
      <c r="FS1005"/>
      <c r="FT1005"/>
      <c r="FU1005"/>
      <c r="FV1005"/>
      <c r="FW1005"/>
      <c r="FX1005"/>
      <c r="FY1005"/>
      <c r="FZ1005"/>
      <c r="GA1005"/>
      <c r="GB1005"/>
      <c r="GC1005"/>
      <c r="GD1005"/>
      <c r="GE1005"/>
      <c r="GF1005"/>
      <c r="GG1005"/>
      <c r="GH1005"/>
      <c r="GI1005"/>
      <c r="GJ1005"/>
      <c r="GK1005"/>
      <c r="GL1005"/>
      <c r="GM1005"/>
      <c r="GN1005"/>
      <c r="GO1005"/>
      <c r="GP1005"/>
      <c r="GQ1005"/>
      <c r="GR1005"/>
      <c r="GS1005"/>
      <c r="GT1005"/>
      <c r="GU1005"/>
      <c r="GV1005"/>
      <c r="GW1005"/>
      <c r="GX1005"/>
      <c r="GY1005"/>
      <c r="GZ1005"/>
      <c r="HA1005"/>
      <c r="HB1005"/>
      <c r="HC1005"/>
    </row>
    <row r="1006" spans="1:211" s="10" customFormat="1" x14ac:dyDescent="0.3">
      <c r="A1006" s="301"/>
      <c r="B1006" s="34"/>
      <c r="C1006" s="33"/>
      <c r="D1006" s="332"/>
      <c r="E1006" s="326"/>
      <c r="F1006" s="608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  <c r="EH1006"/>
      <c r="EI1006"/>
      <c r="EJ1006"/>
      <c r="EK1006"/>
      <c r="EL1006"/>
      <c r="EM1006"/>
      <c r="EN1006"/>
      <c r="EO1006"/>
      <c r="EP1006"/>
      <c r="EQ1006"/>
      <c r="ER1006"/>
      <c r="ES1006"/>
      <c r="ET1006"/>
      <c r="EU1006"/>
      <c r="EV1006"/>
      <c r="EW1006"/>
      <c r="EX1006"/>
      <c r="EY1006"/>
      <c r="EZ1006"/>
      <c r="FA1006"/>
      <c r="FB1006"/>
      <c r="FC1006"/>
      <c r="FD1006"/>
      <c r="FE1006"/>
      <c r="FF1006"/>
      <c r="FG1006"/>
      <c r="FH1006"/>
      <c r="FI1006"/>
      <c r="FJ1006"/>
      <c r="FK1006"/>
      <c r="FL1006"/>
      <c r="FM1006"/>
      <c r="FN1006"/>
      <c r="FO1006"/>
      <c r="FP1006"/>
      <c r="FQ1006"/>
      <c r="FR1006"/>
      <c r="FS1006"/>
      <c r="FT1006"/>
      <c r="FU1006"/>
      <c r="FV1006"/>
      <c r="FW1006"/>
      <c r="FX1006"/>
      <c r="FY1006"/>
      <c r="FZ1006"/>
      <c r="GA1006"/>
      <c r="GB1006"/>
      <c r="GC1006"/>
      <c r="GD1006"/>
      <c r="GE1006"/>
      <c r="GF1006"/>
      <c r="GG1006"/>
      <c r="GH1006"/>
      <c r="GI1006"/>
      <c r="GJ1006"/>
      <c r="GK1006"/>
      <c r="GL1006"/>
      <c r="GM1006"/>
      <c r="GN1006"/>
      <c r="GO1006"/>
      <c r="GP1006"/>
      <c r="GQ1006"/>
      <c r="GR1006"/>
      <c r="GS1006"/>
      <c r="GT1006"/>
      <c r="GU1006"/>
      <c r="GV1006"/>
      <c r="GW1006"/>
      <c r="GX1006"/>
      <c r="GY1006"/>
      <c r="GZ1006"/>
      <c r="HA1006"/>
      <c r="HB1006"/>
      <c r="HC1006"/>
    </row>
    <row r="1007" spans="1:211" s="10" customFormat="1" x14ac:dyDescent="0.3">
      <c r="A1007" s="301"/>
      <c r="B1007" s="34"/>
      <c r="C1007" s="33"/>
      <c r="D1007" s="332"/>
      <c r="E1007" s="326"/>
      <c r="F1007" s="608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  <c r="EH1007"/>
      <c r="EI1007"/>
      <c r="EJ1007"/>
      <c r="EK1007"/>
      <c r="EL1007"/>
      <c r="EM1007"/>
      <c r="EN1007"/>
      <c r="EO1007"/>
      <c r="EP1007"/>
      <c r="EQ1007"/>
      <c r="ER1007"/>
      <c r="ES1007"/>
      <c r="ET1007"/>
      <c r="EU1007"/>
      <c r="EV1007"/>
      <c r="EW1007"/>
      <c r="EX1007"/>
      <c r="EY1007"/>
      <c r="EZ1007"/>
      <c r="FA1007"/>
      <c r="FB1007"/>
      <c r="FC1007"/>
      <c r="FD1007"/>
      <c r="FE1007"/>
      <c r="FF1007"/>
      <c r="FG1007"/>
      <c r="FH1007"/>
      <c r="FI1007"/>
      <c r="FJ1007"/>
      <c r="FK1007"/>
      <c r="FL1007"/>
      <c r="FM1007"/>
      <c r="FN1007"/>
      <c r="FO1007"/>
      <c r="FP1007"/>
      <c r="FQ1007"/>
      <c r="FR1007"/>
      <c r="FS1007"/>
      <c r="FT1007"/>
      <c r="FU1007"/>
      <c r="FV1007"/>
      <c r="FW1007"/>
      <c r="FX1007"/>
      <c r="FY1007"/>
      <c r="FZ1007"/>
      <c r="GA1007"/>
      <c r="GB1007"/>
      <c r="GC1007"/>
      <c r="GD1007"/>
      <c r="GE1007"/>
      <c r="GF1007"/>
      <c r="GG1007"/>
      <c r="GH1007"/>
      <c r="GI1007"/>
      <c r="GJ1007"/>
      <c r="GK1007"/>
      <c r="GL1007"/>
      <c r="GM1007"/>
      <c r="GN1007"/>
      <c r="GO1007"/>
      <c r="GP1007"/>
      <c r="GQ1007"/>
      <c r="GR1007"/>
      <c r="GS1007"/>
      <c r="GT1007"/>
      <c r="GU1007"/>
      <c r="GV1007"/>
      <c r="GW1007"/>
      <c r="GX1007"/>
      <c r="GY1007"/>
      <c r="GZ1007"/>
      <c r="HA1007"/>
      <c r="HB1007"/>
      <c r="HC1007"/>
    </row>
    <row r="1008" spans="1:211" s="10" customFormat="1" x14ac:dyDescent="0.3">
      <c r="A1008" s="303" t="s">
        <v>1195</v>
      </c>
      <c r="B1008" s="647"/>
      <c r="C1008" s="33"/>
      <c r="D1008" s="332"/>
      <c r="E1008" s="326"/>
      <c r="F1008" s="6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  <c r="EH1008"/>
      <c r="EI1008"/>
      <c r="EJ1008"/>
      <c r="EK1008"/>
      <c r="EL1008"/>
      <c r="EM1008"/>
      <c r="EN1008"/>
      <c r="EO1008"/>
      <c r="EP1008"/>
      <c r="EQ1008"/>
      <c r="ER1008"/>
      <c r="ES1008"/>
      <c r="ET1008"/>
      <c r="EU1008"/>
      <c r="EV1008"/>
      <c r="EW1008"/>
      <c r="EX1008"/>
      <c r="EY1008"/>
      <c r="EZ1008"/>
      <c r="FA1008"/>
      <c r="FB1008"/>
      <c r="FC1008"/>
      <c r="FD1008"/>
      <c r="FE1008"/>
      <c r="FF1008"/>
      <c r="FG1008"/>
      <c r="FH1008"/>
      <c r="FI1008"/>
      <c r="FJ1008"/>
      <c r="FK1008"/>
      <c r="FL1008"/>
      <c r="FM1008"/>
      <c r="FN1008"/>
      <c r="FO1008"/>
      <c r="FP1008"/>
      <c r="FQ1008"/>
      <c r="FR1008"/>
      <c r="FS1008"/>
      <c r="FT1008"/>
      <c r="FU1008"/>
      <c r="FV1008"/>
      <c r="FW1008"/>
      <c r="FX1008"/>
      <c r="FY1008"/>
      <c r="FZ1008"/>
      <c r="GA1008"/>
      <c r="GB1008"/>
      <c r="GC1008"/>
      <c r="GD1008"/>
      <c r="GE1008"/>
      <c r="GF1008"/>
      <c r="GG1008"/>
      <c r="GH1008"/>
      <c r="GI1008"/>
      <c r="GJ1008"/>
      <c r="GK1008"/>
      <c r="GL1008"/>
      <c r="GM1008"/>
      <c r="GN1008"/>
      <c r="GO1008"/>
      <c r="GP1008"/>
      <c r="GQ1008"/>
      <c r="GR1008"/>
      <c r="GS1008"/>
      <c r="GT1008"/>
      <c r="GU1008"/>
      <c r="GV1008"/>
      <c r="GW1008"/>
      <c r="GX1008"/>
      <c r="GY1008"/>
      <c r="GZ1008"/>
      <c r="HA1008"/>
      <c r="HB1008"/>
      <c r="HC1008"/>
    </row>
    <row r="1009" spans="1:211" s="10" customFormat="1" x14ac:dyDescent="0.3">
      <c r="A1009" s="301" t="s">
        <v>333</v>
      </c>
      <c r="B1009" s="34" t="s">
        <v>1196</v>
      </c>
      <c r="C1009" s="33"/>
      <c r="D1009" s="332">
        <v>8502.7200000000012</v>
      </c>
      <c r="E1009" s="326">
        <f t="shared" ref="E1009" si="287">D1009*4.5</f>
        <v>38262.240000000005</v>
      </c>
      <c r="F1009" s="608">
        <f t="shared" ref="F1009" si="288">ROUND(D1009+E1009,0)</f>
        <v>46765</v>
      </c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  <c r="EH1009"/>
      <c r="EI1009"/>
      <c r="EJ1009"/>
      <c r="EK1009"/>
      <c r="EL1009"/>
      <c r="EM1009"/>
      <c r="EN1009"/>
      <c r="EO1009"/>
      <c r="EP1009"/>
      <c r="EQ1009"/>
      <c r="ER1009"/>
      <c r="ES1009"/>
      <c r="ET1009"/>
      <c r="EU1009"/>
      <c r="EV1009"/>
      <c r="EW1009"/>
      <c r="EX1009"/>
      <c r="EY1009"/>
      <c r="EZ1009"/>
      <c r="FA1009"/>
      <c r="FB1009"/>
      <c r="FC1009"/>
      <c r="FD1009"/>
      <c r="FE1009"/>
      <c r="FF1009"/>
      <c r="FG1009"/>
      <c r="FH1009"/>
      <c r="FI1009"/>
      <c r="FJ1009"/>
      <c r="FK1009"/>
      <c r="FL1009"/>
      <c r="FM1009"/>
      <c r="FN1009"/>
      <c r="FO1009"/>
      <c r="FP1009"/>
      <c r="FQ1009"/>
      <c r="FR1009"/>
      <c r="FS1009"/>
      <c r="FT1009"/>
      <c r="FU1009"/>
      <c r="FV1009"/>
      <c r="FW1009"/>
      <c r="FX1009"/>
      <c r="FY1009"/>
      <c r="FZ1009"/>
      <c r="GA1009"/>
      <c r="GB1009"/>
      <c r="GC1009"/>
      <c r="GD1009"/>
      <c r="GE1009"/>
      <c r="GF1009"/>
      <c r="GG1009"/>
      <c r="GH1009"/>
      <c r="GI1009"/>
      <c r="GJ1009"/>
      <c r="GK1009"/>
      <c r="GL1009"/>
      <c r="GM1009"/>
      <c r="GN1009"/>
      <c r="GO1009"/>
      <c r="GP1009"/>
      <c r="GQ1009"/>
      <c r="GR1009"/>
      <c r="GS1009"/>
      <c r="GT1009"/>
      <c r="GU1009"/>
      <c r="GV1009"/>
      <c r="GW1009"/>
      <c r="GX1009"/>
      <c r="GY1009"/>
      <c r="GZ1009"/>
      <c r="HA1009"/>
      <c r="HB1009"/>
      <c r="HC1009"/>
    </row>
    <row r="1010" spans="1:211" s="10" customFormat="1" x14ac:dyDescent="0.3">
      <c r="A1010" s="303" t="s">
        <v>1203</v>
      </c>
      <c r="B1010" s="34"/>
      <c r="C1010" s="33"/>
      <c r="D1010" s="332"/>
      <c r="E1010" s="326"/>
      <c r="F1010" s="608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  <c r="EH1010"/>
      <c r="EI1010"/>
      <c r="EJ1010"/>
      <c r="EK1010"/>
      <c r="EL1010"/>
      <c r="EM1010"/>
      <c r="EN1010"/>
      <c r="EO1010"/>
      <c r="EP1010"/>
      <c r="EQ1010"/>
      <c r="ER1010"/>
      <c r="ES1010"/>
      <c r="ET1010"/>
      <c r="EU1010"/>
      <c r="EV1010"/>
      <c r="EW1010"/>
      <c r="EX1010"/>
      <c r="EY1010"/>
      <c r="EZ1010"/>
      <c r="FA1010"/>
      <c r="FB1010"/>
      <c r="FC1010"/>
      <c r="FD1010"/>
      <c r="FE1010"/>
      <c r="FF1010"/>
      <c r="FG1010"/>
      <c r="FH1010"/>
      <c r="FI1010"/>
      <c r="FJ1010"/>
      <c r="FK1010"/>
      <c r="FL1010"/>
      <c r="FM1010"/>
      <c r="FN1010"/>
      <c r="FO1010"/>
      <c r="FP1010"/>
      <c r="FQ1010"/>
      <c r="FR1010"/>
      <c r="FS1010"/>
      <c r="FT1010"/>
      <c r="FU1010"/>
      <c r="FV1010"/>
      <c r="FW1010"/>
      <c r="FX1010"/>
      <c r="FY1010"/>
      <c r="FZ1010"/>
      <c r="GA1010"/>
      <c r="GB1010"/>
      <c r="GC1010"/>
      <c r="GD1010"/>
      <c r="GE1010"/>
      <c r="GF1010"/>
      <c r="GG1010"/>
      <c r="GH1010"/>
      <c r="GI1010"/>
      <c r="GJ1010"/>
      <c r="GK1010"/>
      <c r="GL1010"/>
      <c r="GM1010"/>
      <c r="GN1010"/>
      <c r="GO1010"/>
      <c r="GP1010"/>
      <c r="GQ1010"/>
      <c r="GR1010"/>
      <c r="GS1010"/>
      <c r="GT1010"/>
      <c r="GU1010"/>
      <c r="GV1010"/>
      <c r="GW1010"/>
      <c r="GX1010"/>
      <c r="GY1010"/>
      <c r="GZ1010"/>
      <c r="HA1010"/>
      <c r="HB1010"/>
      <c r="HC1010"/>
    </row>
    <row r="1011" spans="1:211" s="10" customFormat="1" x14ac:dyDescent="0.3">
      <c r="A1011" s="293" t="s">
        <v>1409</v>
      </c>
      <c r="B1011" s="34"/>
      <c r="C1011" s="33"/>
      <c r="D1011" s="332">
        <v>27000</v>
      </c>
      <c r="E1011" s="326">
        <f t="shared" ref="E1011:E1028" si="289">D1011*4.5</f>
        <v>121500</v>
      </c>
      <c r="F1011" s="608">
        <f t="shared" ref="F1011:F1025" si="290">ROUND(D1011+E1011,0)</f>
        <v>148500</v>
      </c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  <c r="EH1011"/>
      <c r="EI1011"/>
      <c r="EJ1011"/>
      <c r="EK1011"/>
      <c r="EL1011"/>
      <c r="EM1011"/>
      <c r="EN1011"/>
      <c r="EO1011"/>
      <c r="EP1011"/>
      <c r="EQ1011"/>
      <c r="ER1011"/>
      <c r="ES1011"/>
      <c r="ET1011"/>
      <c r="EU1011"/>
      <c r="EV1011"/>
      <c r="EW1011"/>
      <c r="EX1011"/>
      <c r="EY1011"/>
      <c r="EZ1011"/>
      <c r="FA1011"/>
      <c r="FB1011"/>
      <c r="FC1011"/>
      <c r="FD1011"/>
      <c r="FE1011"/>
      <c r="FF1011"/>
      <c r="FG1011"/>
      <c r="FH1011"/>
      <c r="FI1011"/>
      <c r="FJ1011"/>
      <c r="FK1011"/>
      <c r="FL1011"/>
      <c r="FM1011"/>
      <c r="FN1011"/>
      <c r="FO1011"/>
      <c r="FP1011"/>
      <c r="FQ1011"/>
      <c r="FR1011"/>
      <c r="FS1011"/>
      <c r="FT1011"/>
      <c r="FU1011"/>
      <c r="FV1011"/>
      <c r="FW1011"/>
      <c r="FX1011"/>
      <c r="FY1011"/>
      <c r="FZ1011"/>
      <c r="GA1011"/>
      <c r="GB1011"/>
      <c r="GC1011"/>
      <c r="GD1011"/>
      <c r="GE1011"/>
      <c r="GF1011"/>
      <c r="GG1011"/>
      <c r="GH1011"/>
      <c r="GI1011"/>
      <c r="GJ1011"/>
      <c r="GK1011"/>
      <c r="GL1011"/>
      <c r="GM1011"/>
      <c r="GN1011"/>
      <c r="GO1011"/>
      <c r="GP1011"/>
      <c r="GQ1011"/>
      <c r="GR1011"/>
      <c r="GS1011"/>
      <c r="GT1011"/>
      <c r="GU1011"/>
      <c r="GV1011"/>
      <c r="GW1011"/>
      <c r="GX1011"/>
      <c r="GY1011"/>
      <c r="GZ1011"/>
      <c r="HA1011"/>
      <c r="HB1011"/>
      <c r="HC1011"/>
    </row>
    <row r="1012" spans="1:211" s="10" customFormat="1" x14ac:dyDescent="0.3">
      <c r="A1012" s="308" t="s">
        <v>335</v>
      </c>
      <c r="B1012" s="310" t="s">
        <v>1196</v>
      </c>
      <c r="C1012" s="294"/>
      <c r="D1012" s="326">
        <v>27000</v>
      </c>
      <c r="E1012" s="326">
        <f t="shared" si="289"/>
        <v>121500</v>
      </c>
      <c r="F1012" s="608">
        <f t="shared" si="290"/>
        <v>148500</v>
      </c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  <c r="EL1012"/>
      <c r="EM1012"/>
      <c r="EN1012"/>
      <c r="EO1012"/>
      <c r="EP1012"/>
      <c r="EQ1012"/>
      <c r="ER1012"/>
      <c r="ES1012"/>
      <c r="ET1012"/>
      <c r="EU1012"/>
      <c r="EV1012"/>
      <c r="EW1012"/>
      <c r="EX1012"/>
      <c r="EY1012"/>
      <c r="EZ1012"/>
      <c r="FA1012"/>
      <c r="FB1012"/>
      <c r="FC1012"/>
      <c r="FD1012"/>
      <c r="FE1012"/>
      <c r="FF1012"/>
      <c r="FG1012"/>
      <c r="FH1012"/>
      <c r="FI1012"/>
      <c r="FJ1012"/>
      <c r="FK1012"/>
      <c r="FL1012"/>
      <c r="FM1012"/>
      <c r="FN1012"/>
      <c r="FO1012"/>
      <c r="FP1012"/>
      <c r="FQ1012"/>
      <c r="FR1012"/>
      <c r="FS1012"/>
      <c r="FT1012"/>
      <c r="FU1012"/>
      <c r="FV1012"/>
      <c r="FW1012"/>
      <c r="FX1012"/>
      <c r="FY1012"/>
      <c r="FZ1012"/>
      <c r="GA1012"/>
      <c r="GB1012"/>
      <c r="GC1012"/>
      <c r="GD1012"/>
      <c r="GE1012"/>
      <c r="GF1012"/>
      <c r="GG1012"/>
      <c r="GH1012"/>
      <c r="GI1012"/>
      <c r="GJ1012"/>
      <c r="GK1012"/>
      <c r="GL1012"/>
      <c r="GM1012"/>
      <c r="GN1012"/>
      <c r="GO1012"/>
      <c r="GP1012"/>
      <c r="GQ1012"/>
      <c r="GR1012"/>
      <c r="GS1012"/>
      <c r="GT1012"/>
      <c r="GU1012"/>
      <c r="GV1012"/>
      <c r="GW1012"/>
      <c r="GX1012"/>
      <c r="GY1012"/>
      <c r="GZ1012"/>
      <c r="HA1012"/>
      <c r="HB1012"/>
      <c r="HC1012"/>
    </row>
    <row r="1013" spans="1:211" s="10" customFormat="1" x14ac:dyDescent="0.3">
      <c r="A1013" s="308" t="s">
        <v>1322</v>
      </c>
      <c r="B1013" s="310" t="s">
        <v>1196</v>
      </c>
      <c r="C1013" s="294"/>
      <c r="D1013" s="326">
        <v>4500</v>
      </c>
      <c r="E1013" s="326">
        <f t="shared" si="289"/>
        <v>20250</v>
      </c>
      <c r="F1013" s="608">
        <f t="shared" si="290"/>
        <v>24750</v>
      </c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O1013"/>
      <c r="EP1013"/>
      <c r="EQ1013"/>
      <c r="ER1013"/>
      <c r="ES1013"/>
      <c r="ET1013"/>
      <c r="EU1013"/>
      <c r="EV1013"/>
      <c r="EW1013"/>
      <c r="EX1013"/>
      <c r="EY1013"/>
      <c r="EZ1013"/>
      <c r="FA1013"/>
      <c r="FB1013"/>
      <c r="FC1013"/>
      <c r="FD1013"/>
      <c r="FE1013"/>
      <c r="FF1013"/>
      <c r="FG1013"/>
      <c r="FH1013"/>
      <c r="FI1013"/>
      <c r="FJ1013"/>
      <c r="FK1013"/>
      <c r="FL1013"/>
      <c r="FM1013"/>
      <c r="FN1013"/>
      <c r="FO1013"/>
      <c r="FP1013"/>
      <c r="FQ1013"/>
      <c r="FR1013"/>
      <c r="FS1013"/>
      <c r="FT1013"/>
      <c r="FU1013"/>
      <c r="FV1013"/>
      <c r="FW1013"/>
      <c r="FX1013"/>
      <c r="FY1013"/>
      <c r="FZ1013"/>
      <c r="GA1013"/>
      <c r="GB1013"/>
      <c r="GC1013"/>
      <c r="GD1013"/>
      <c r="GE1013"/>
      <c r="GF1013"/>
      <c r="GG1013"/>
      <c r="GH1013"/>
      <c r="GI1013"/>
      <c r="GJ1013"/>
      <c r="GK1013"/>
      <c r="GL1013"/>
      <c r="GM1013"/>
      <c r="GN1013"/>
      <c r="GO1013"/>
      <c r="GP1013"/>
      <c r="GQ1013"/>
      <c r="GR1013"/>
      <c r="GS1013"/>
      <c r="GT1013"/>
      <c r="GU1013"/>
      <c r="GV1013"/>
      <c r="GW1013"/>
      <c r="GX1013"/>
      <c r="GY1013"/>
      <c r="GZ1013"/>
      <c r="HA1013"/>
      <c r="HB1013"/>
      <c r="HC1013"/>
    </row>
    <row r="1014" spans="1:211" s="10" customFormat="1" x14ac:dyDescent="0.3">
      <c r="A1014" s="308" t="s">
        <v>336</v>
      </c>
      <c r="B1014" s="310" t="s">
        <v>1196</v>
      </c>
      <c r="C1014" s="294"/>
      <c r="D1014" s="326">
        <v>3600</v>
      </c>
      <c r="E1014" s="326">
        <f t="shared" si="289"/>
        <v>16200</v>
      </c>
      <c r="F1014" s="608">
        <f t="shared" si="290"/>
        <v>19800</v>
      </c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  <c r="EL1014"/>
      <c r="EM1014"/>
      <c r="EN1014"/>
      <c r="EO1014"/>
      <c r="EP1014"/>
      <c r="EQ1014"/>
      <c r="ER1014"/>
      <c r="ES1014"/>
      <c r="ET1014"/>
      <c r="EU1014"/>
      <c r="EV1014"/>
      <c r="EW1014"/>
      <c r="EX1014"/>
      <c r="EY1014"/>
      <c r="EZ1014"/>
      <c r="FA1014"/>
      <c r="FB1014"/>
      <c r="FC1014"/>
      <c r="FD1014"/>
      <c r="FE1014"/>
      <c r="FF1014"/>
      <c r="FG1014"/>
      <c r="FH1014"/>
      <c r="FI1014"/>
      <c r="FJ1014"/>
      <c r="FK1014"/>
      <c r="FL1014"/>
      <c r="FM1014"/>
      <c r="FN1014"/>
      <c r="FO1014"/>
      <c r="FP1014"/>
      <c r="FQ1014"/>
      <c r="FR1014"/>
      <c r="FS1014"/>
      <c r="FT1014"/>
      <c r="FU1014"/>
      <c r="FV1014"/>
      <c r="FW1014"/>
      <c r="FX1014"/>
      <c r="FY1014"/>
      <c r="FZ1014"/>
      <c r="GA1014"/>
      <c r="GB1014"/>
      <c r="GC1014"/>
      <c r="GD1014"/>
      <c r="GE1014"/>
      <c r="GF1014"/>
      <c r="GG1014"/>
      <c r="GH1014"/>
      <c r="GI1014"/>
      <c r="GJ1014"/>
      <c r="GK1014"/>
      <c r="GL1014"/>
      <c r="GM1014"/>
      <c r="GN1014"/>
      <c r="GO1014"/>
      <c r="GP1014"/>
      <c r="GQ1014"/>
      <c r="GR1014"/>
      <c r="GS1014"/>
      <c r="GT1014"/>
      <c r="GU1014"/>
      <c r="GV1014"/>
      <c r="GW1014"/>
      <c r="GX1014"/>
      <c r="GY1014"/>
      <c r="GZ1014"/>
      <c r="HA1014"/>
      <c r="HB1014"/>
      <c r="HC1014"/>
    </row>
    <row r="1015" spans="1:211" s="10" customFormat="1" x14ac:dyDescent="0.3">
      <c r="A1015" s="308" t="s">
        <v>337</v>
      </c>
      <c r="B1015" s="310" t="s">
        <v>1196</v>
      </c>
      <c r="C1015" s="294"/>
      <c r="D1015" s="326">
        <v>2700</v>
      </c>
      <c r="E1015" s="326">
        <f t="shared" si="289"/>
        <v>12150</v>
      </c>
      <c r="F1015" s="608">
        <f t="shared" si="290"/>
        <v>14850</v>
      </c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O1015"/>
      <c r="EP1015"/>
      <c r="EQ1015"/>
      <c r="ER1015"/>
      <c r="ES1015"/>
      <c r="ET1015"/>
      <c r="EU1015"/>
      <c r="EV1015"/>
      <c r="EW1015"/>
      <c r="EX1015"/>
      <c r="EY1015"/>
      <c r="EZ1015"/>
      <c r="FA1015"/>
      <c r="FB1015"/>
      <c r="FC1015"/>
      <c r="FD1015"/>
      <c r="FE1015"/>
      <c r="FF1015"/>
      <c r="FG1015"/>
      <c r="FH1015"/>
      <c r="FI1015"/>
      <c r="FJ1015"/>
      <c r="FK1015"/>
      <c r="FL1015"/>
      <c r="FM1015"/>
      <c r="FN1015"/>
      <c r="FO1015"/>
      <c r="FP1015"/>
      <c r="FQ1015"/>
      <c r="FR1015"/>
      <c r="FS1015"/>
      <c r="FT1015"/>
      <c r="FU1015"/>
      <c r="FV1015"/>
      <c r="FW1015"/>
      <c r="FX1015"/>
      <c r="FY1015"/>
      <c r="FZ1015"/>
      <c r="GA1015"/>
      <c r="GB1015"/>
      <c r="GC1015"/>
      <c r="GD1015"/>
      <c r="GE1015"/>
      <c r="GF1015"/>
      <c r="GG1015"/>
      <c r="GH1015"/>
      <c r="GI1015"/>
      <c r="GJ1015"/>
      <c r="GK1015"/>
      <c r="GL1015"/>
      <c r="GM1015"/>
      <c r="GN1015"/>
      <c r="GO1015"/>
      <c r="GP1015"/>
      <c r="GQ1015"/>
      <c r="GR1015"/>
      <c r="GS1015"/>
      <c r="GT1015"/>
      <c r="GU1015"/>
      <c r="GV1015"/>
      <c r="GW1015"/>
      <c r="GX1015"/>
      <c r="GY1015"/>
      <c r="GZ1015"/>
      <c r="HA1015"/>
      <c r="HB1015"/>
      <c r="HC1015"/>
    </row>
    <row r="1016" spans="1:211" s="10" customFormat="1" x14ac:dyDescent="0.3">
      <c r="A1016" s="308" t="s">
        <v>1197</v>
      </c>
      <c r="B1016" s="310" t="s">
        <v>1196</v>
      </c>
      <c r="C1016" s="294"/>
      <c r="D1016" s="326">
        <v>1350</v>
      </c>
      <c r="E1016" s="326">
        <f t="shared" si="289"/>
        <v>6075</v>
      </c>
      <c r="F1016" s="608">
        <f t="shared" si="290"/>
        <v>7425</v>
      </c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  <c r="EL1016"/>
      <c r="EM1016"/>
      <c r="EN1016"/>
      <c r="EO1016"/>
      <c r="EP1016"/>
      <c r="EQ1016"/>
      <c r="ER1016"/>
      <c r="ES1016"/>
      <c r="ET1016"/>
      <c r="EU1016"/>
      <c r="EV1016"/>
      <c r="EW1016"/>
      <c r="EX1016"/>
      <c r="EY1016"/>
      <c r="EZ1016"/>
      <c r="FA1016"/>
      <c r="FB1016"/>
      <c r="FC1016"/>
      <c r="FD1016"/>
      <c r="FE1016"/>
      <c r="FF1016"/>
      <c r="FG1016"/>
      <c r="FH1016"/>
      <c r="FI1016"/>
      <c r="FJ1016"/>
      <c r="FK1016"/>
      <c r="FL1016"/>
      <c r="FM1016"/>
      <c r="FN1016"/>
      <c r="FO1016"/>
      <c r="FP1016"/>
      <c r="FQ1016"/>
      <c r="FR1016"/>
      <c r="FS1016"/>
      <c r="FT1016"/>
      <c r="FU1016"/>
      <c r="FV1016"/>
      <c r="FW1016"/>
      <c r="FX1016"/>
      <c r="FY1016"/>
      <c r="FZ1016"/>
      <c r="GA1016"/>
      <c r="GB1016"/>
      <c r="GC1016"/>
      <c r="GD1016"/>
      <c r="GE1016"/>
      <c r="GF1016"/>
      <c r="GG1016"/>
      <c r="GH1016"/>
      <c r="GI1016"/>
      <c r="GJ1016"/>
      <c r="GK1016"/>
      <c r="GL1016"/>
      <c r="GM1016"/>
      <c r="GN1016"/>
      <c r="GO1016"/>
      <c r="GP1016"/>
      <c r="GQ1016"/>
      <c r="GR1016"/>
      <c r="GS1016"/>
      <c r="GT1016"/>
      <c r="GU1016"/>
      <c r="GV1016"/>
      <c r="GW1016"/>
      <c r="GX1016"/>
      <c r="GY1016"/>
      <c r="GZ1016"/>
      <c r="HA1016"/>
      <c r="HB1016"/>
      <c r="HC1016"/>
    </row>
    <row r="1017" spans="1:211" s="10" customFormat="1" x14ac:dyDescent="0.3">
      <c r="A1017" s="291" t="s">
        <v>338</v>
      </c>
      <c r="B1017" s="310" t="s">
        <v>1196</v>
      </c>
      <c r="C1017" s="294"/>
      <c r="D1017" s="326">
        <v>900</v>
      </c>
      <c r="E1017" s="326">
        <f t="shared" si="289"/>
        <v>4050</v>
      </c>
      <c r="F1017" s="608">
        <f t="shared" si="290"/>
        <v>4950</v>
      </c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O1017"/>
      <c r="EP1017"/>
      <c r="EQ1017"/>
      <c r="ER1017"/>
      <c r="ES1017"/>
      <c r="ET1017"/>
      <c r="EU1017"/>
      <c r="EV1017"/>
      <c r="EW1017"/>
      <c r="EX1017"/>
      <c r="EY1017"/>
      <c r="EZ1017"/>
      <c r="FA1017"/>
      <c r="FB1017"/>
      <c r="FC1017"/>
      <c r="FD1017"/>
      <c r="FE1017"/>
      <c r="FF1017"/>
      <c r="FG1017"/>
      <c r="FH1017"/>
      <c r="FI1017"/>
      <c r="FJ1017"/>
      <c r="FK1017"/>
      <c r="FL1017"/>
      <c r="FM1017"/>
      <c r="FN1017"/>
      <c r="FO1017"/>
      <c r="FP1017"/>
      <c r="FQ1017"/>
      <c r="FR1017"/>
      <c r="FS1017"/>
      <c r="FT1017"/>
      <c r="FU1017"/>
      <c r="FV1017"/>
      <c r="FW1017"/>
      <c r="FX1017"/>
      <c r="FY1017"/>
      <c r="FZ1017"/>
      <c r="GA1017"/>
      <c r="GB1017"/>
      <c r="GC1017"/>
      <c r="GD1017"/>
      <c r="GE1017"/>
      <c r="GF1017"/>
      <c r="GG1017"/>
      <c r="GH1017"/>
      <c r="GI1017"/>
      <c r="GJ1017"/>
      <c r="GK1017"/>
      <c r="GL1017"/>
      <c r="GM1017"/>
      <c r="GN1017"/>
      <c r="GO1017"/>
      <c r="GP1017"/>
      <c r="GQ1017"/>
      <c r="GR1017"/>
      <c r="GS1017"/>
      <c r="GT1017"/>
      <c r="GU1017"/>
      <c r="GV1017"/>
      <c r="GW1017"/>
      <c r="GX1017"/>
      <c r="GY1017"/>
      <c r="GZ1017"/>
      <c r="HA1017"/>
      <c r="HB1017"/>
      <c r="HC1017"/>
    </row>
    <row r="1018" spans="1:211" s="10" customFormat="1" x14ac:dyDescent="0.3">
      <c r="A1018" s="293" t="s">
        <v>1410</v>
      </c>
      <c r="B1018" s="310"/>
      <c r="C1018" s="294"/>
      <c r="D1018" s="326">
        <v>2565</v>
      </c>
      <c r="E1018" s="326">
        <f t="shared" si="289"/>
        <v>11542.5</v>
      </c>
      <c r="F1018" s="608">
        <f t="shared" si="290"/>
        <v>14108</v>
      </c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  <c r="EH1018"/>
      <c r="EI1018"/>
      <c r="EJ1018"/>
      <c r="EK1018"/>
      <c r="EL1018"/>
      <c r="EM1018"/>
      <c r="EN1018"/>
      <c r="EO1018"/>
      <c r="EP1018"/>
      <c r="EQ1018"/>
      <c r="ER1018"/>
      <c r="ES1018"/>
      <c r="ET1018"/>
      <c r="EU1018"/>
      <c r="EV1018"/>
      <c r="EW1018"/>
      <c r="EX1018"/>
      <c r="EY1018"/>
      <c r="EZ1018"/>
      <c r="FA1018"/>
      <c r="FB1018"/>
      <c r="FC1018"/>
      <c r="FD1018"/>
      <c r="FE1018"/>
      <c r="FF1018"/>
      <c r="FG1018"/>
      <c r="FH1018"/>
      <c r="FI1018"/>
      <c r="FJ1018"/>
      <c r="FK1018"/>
      <c r="FL1018"/>
      <c r="FM1018"/>
      <c r="FN1018"/>
      <c r="FO1018"/>
      <c r="FP1018"/>
      <c r="FQ1018"/>
      <c r="FR1018"/>
      <c r="FS1018"/>
      <c r="FT1018"/>
      <c r="FU1018"/>
      <c r="FV1018"/>
      <c r="FW1018"/>
      <c r="FX1018"/>
      <c r="FY1018"/>
      <c r="FZ1018"/>
      <c r="GA1018"/>
      <c r="GB1018"/>
      <c r="GC1018"/>
      <c r="GD1018"/>
      <c r="GE1018"/>
      <c r="GF1018"/>
      <c r="GG1018"/>
      <c r="GH1018"/>
      <c r="GI1018"/>
      <c r="GJ1018"/>
      <c r="GK1018"/>
      <c r="GL1018"/>
      <c r="GM1018"/>
      <c r="GN1018"/>
      <c r="GO1018"/>
      <c r="GP1018"/>
      <c r="GQ1018"/>
      <c r="GR1018"/>
      <c r="GS1018"/>
      <c r="GT1018"/>
      <c r="GU1018"/>
      <c r="GV1018"/>
      <c r="GW1018"/>
      <c r="GX1018"/>
      <c r="GY1018"/>
      <c r="GZ1018"/>
      <c r="HA1018"/>
      <c r="HB1018"/>
      <c r="HC1018"/>
    </row>
    <row r="1019" spans="1:211" s="10" customFormat="1" x14ac:dyDescent="0.3">
      <c r="A1019" s="308" t="s">
        <v>1323</v>
      </c>
      <c r="B1019" s="310" t="s">
        <v>45</v>
      </c>
      <c r="C1019" s="294"/>
      <c r="D1019" s="332">
        <v>1404.91</v>
      </c>
      <c r="E1019" s="326">
        <f t="shared" si="289"/>
        <v>6322.0950000000003</v>
      </c>
      <c r="F1019" s="608">
        <f t="shared" si="290"/>
        <v>7727</v>
      </c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O1019"/>
      <c r="EP1019"/>
      <c r="EQ1019"/>
      <c r="ER1019"/>
      <c r="ES1019"/>
      <c r="ET1019"/>
      <c r="EU1019"/>
      <c r="EV1019"/>
      <c r="EW1019"/>
      <c r="EX1019"/>
      <c r="EY1019"/>
      <c r="EZ1019"/>
      <c r="FA1019"/>
      <c r="FB1019"/>
      <c r="FC1019"/>
      <c r="FD1019"/>
      <c r="FE1019"/>
      <c r="FF1019"/>
      <c r="FG1019"/>
      <c r="FH1019"/>
      <c r="FI1019"/>
      <c r="FJ1019"/>
      <c r="FK1019"/>
      <c r="FL1019"/>
      <c r="FM1019"/>
      <c r="FN1019"/>
      <c r="FO1019"/>
      <c r="FP1019"/>
      <c r="FQ1019"/>
      <c r="FR1019"/>
      <c r="FS1019"/>
      <c r="FT1019"/>
      <c r="FU1019"/>
      <c r="FV1019"/>
      <c r="FW1019"/>
      <c r="FX1019"/>
      <c r="FY1019"/>
      <c r="FZ1019"/>
      <c r="GA1019"/>
      <c r="GB1019"/>
      <c r="GC1019"/>
      <c r="GD1019"/>
      <c r="GE1019"/>
      <c r="GF1019"/>
      <c r="GG1019"/>
      <c r="GH1019"/>
      <c r="GI1019"/>
      <c r="GJ1019"/>
      <c r="GK1019"/>
      <c r="GL1019"/>
      <c r="GM1019"/>
      <c r="GN1019"/>
      <c r="GO1019"/>
      <c r="GP1019"/>
      <c r="GQ1019"/>
      <c r="GR1019"/>
      <c r="GS1019"/>
      <c r="GT1019"/>
      <c r="GU1019"/>
      <c r="GV1019"/>
      <c r="GW1019"/>
      <c r="GX1019"/>
      <c r="GY1019"/>
      <c r="GZ1019"/>
      <c r="HA1019"/>
      <c r="HB1019"/>
      <c r="HC1019"/>
    </row>
    <row r="1020" spans="1:211" s="10" customFormat="1" x14ac:dyDescent="0.3">
      <c r="A1020" s="293" t="s">
        <v>1408</v>
      </c>
      <c r="B1020" s="310"/>
      <c r="C1020" s="294"/>
      <c r="D1020" s="332">
        <v>5850</v>
      </c>
      <c r="E1020" s="326">
        <f t="shared" si="289"/>
        <v>26325</v>
      </c>
      <c r="F1020" s="608">
        <f t="shared" si="290"/>
        <v>32175</v>
      </c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  <c r="EH1020"/>
      <c r="EI1020"/>
      <c r="EJ1020"/>
      <c r="EK1020"/>
      <c r="EL1020"/>
      <c r="EM1020"/>
      <c r="EN1020"/>
      <c r="EO1020"/>
      <c r="EP1020"/>
      <c r="EQ1020"/>
      <c r="ER1020"/>
      <c r="ES1020"/>
      <c r="ET1020"/>
      <c r="EU1020"/>
      <c r="EV1020"/>
      <c r="EW1020"/>
      <c r="EX1020"/>
      <c r="EY1020"/>
      <c r="EZ1020"/>
      <c r="FA1020"/>
      <c r="FB1020"/>
      <c r="FC1020"/>
      <c r="FD1020"/>
      <c r="FE1020"/>
      <c r="FF1020"/>
      <c r="FG1020"/>
      <c r="FH1020"/>
      <c r="FI1020"/>
      <c r="FJ1020"/>
      <c r="FK1020"/>
      <c r="FL1020"/>
      <c r="FM1020"/>
      <c r="FN1020"/>
      <c r="FO1020"/>
      <c r="FP1020"/>
      <c r="FQ1020"/>
      <c r="FR1020"/>
      <c r="FS1020"/>
      <c r="FT1020"/>
      <c r="FU1020"/>
      <c r="FV1020"/>
      <c r="FW1020"/>
      <c r="FX1020"/>
      <c r="FY1020"/>
      <c r="FZ1020"/>
      <c r="GA1020"/>
      <c r="GB1020"/>
      <c r="GC1020"/>
      <c r="GD1020"/>
      <c r="GE1020"/>
      <c r="GF1020"/>
      <c r="GG1020"/>
      <c r="GH1020"/>
      <c r="GI1020"/>
      <c r="GJ1020"/>
      <c r="GK1020"/>
      <c r="GL1020"/>
      <c r="GM1020"/>
      <c r="GN1020"/>
      <c r="GO1020"/>
      <c r="GP1020"/>
      <c r="GQ1020"/>
      <c r="GR1020"/>
      <c r="GS1020"/>
      <c r="GT1020"/>
      <c r="GU1020"/>
      <c r="GV1020"/>
      <c r="GW1020"/>
      <c r="GX1020"/>
      <c r="GY1020"/>
      <c r="GZ1020"/>
      <c r="HA1020"/>
      <c r="HB1020"/>
      <c r="HC1020"/>
    </row>
    <row r="1021" spans="1:211" s="10" customFormat="1" x14ac:dyDescent="0.3">
      <c r="A1021" s="301" t="s">
        <v>339</v>
      </c>
      <c r="B1021" s="34" t="s">
        <v>962</v>
      </c>
      <c r="C1021" s="33"/>
      <c r="D1021" s="332">
        <v>7534.0901375999993</v>
      </c>
      <c r="E1021" s="326">
        <f t="shared" si="289"/>
        <v>33903.405619199999</v>
      </c>
      <c r="F1021" s="608">
        <f t="shared" si="290"/>
        <v>41437</v>
      </c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O1021"/>
      <c r="EP1021"/>
      <c r="EQ1021"/>
      <c r="ER1021"/>
      <c r="ES1021"/>
      <c r="ET1021"/>
      <c r="EU1021"/>
      <c r="EV1021"/>
      <c r="EW1021"/>
      <c r="EX1021"/>
      <c r="EY1021"/>
      <c r="EZ1021"/>
      <c r="FA1021"/>
      <c r="FB1021"/>
      <c r="FC1021"/>
      <c r="FD1021"/>
      <c r="FE1021"/>
      <c r="FF1021"/>
      <c r="FG1021"/>
      <c r="FH1021"/>
      <c r="FI1021"/>
      <c r="FJ1021"/>
      <c r="FK1021"/>
      <c r="FL1021"/>
      <c r="FM1021"/>
      <c r="FN1021"/>
      <c r="FO1021"/>
      <c r="FP1021"/>
      <c r="FQ1021"/>
      <c r="FR1021"/>
      <c r="FS1021"/>
      <c r="FT1021"/>
      <c r="FU1021"/>
      <c r="FV1021"/>
      <c r="FW1021"/>
      <c r="FX1021"/>
      <c r="FY1021"/>
      <c r="FZ1021"/>
      <c r="GA1021"/>
      <c r="GB1021"/>
      <c r="GC1021"/>
      <c r="GD1021"/>
      <c r="GE1021"/>
      <c r="GF1021"/>
      <c r="GG1021"/>
      <c r="GH1021"/>
      <c r="GI1021"/>
      <c r="GJ1021"/>
      <c r="GK1021"/>
      <c r="GL1021"/>
      <c r="GM1021"/>
      <c r="GN1021"/>
      <c r="GO1021"/>
      <c r="GP1021"/>
      <c r="GQ1021"/>
      <c r="GR1021"/>
      <c r="GS1021"/>
      <c r="GT1021"/>
      <c r="GU1021"/>
      <c r="GV1021"/>
      <c r="GW1021"/>
      <c r="GX1021"/>
      <c r="GY1021"/>
      <c r="GZ1021"/>
      <c r="HA1021"/>
      <c r="HB1021"/>
      <c r="HC1021"/>
    </row>
    <row r="1022" spans="1:211" s="10" customFormat="1" x14ac:dyDescent="0.3">
      <c r="A1022" s="301" t="s">
        <v>340</v>
      </c>
      <c r="B1022" s="34" t="s">
        <v>45</v>
      </c>
      <c r="C1022" s="30"/>
      <c r="D1022" s="332">
        <v>7534.0901375999993</v>
      </c>
      <c r="E1022" s="326">
        <f t="shared" si="289"/>
        <v>33903.405619199999</v>
      </c>
      <c r="F1022" s="608">
        <f t="shared" si="290"/>
        <v>41437</v>
      </c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  <c r="EL1022"/>
      <c r="EM1022"/>
      <c r="EN1022"/>
      <c r="EO1022"/>
      <c r="EP1022"/>
      <c r="EQ1022"/>
      <c r="ER1022"/>
      <c r="ES1022"/>
      <c r="ET1022"/>
      <c r="EU1022"/>
      <c r="EV1022"/>
      <c r="EW1022"/>
      <c r="EX1022"/>
      <c r="EY1022"/>
      <c r="EZ1022"/>
      <c r="FA1022"/>
      <c r="FB1022"/>
      <c r="FC1022"/>
      <c r="FD1022"/>
      <c r="FE1022"/>
      <c r="FF1022"/>
      <c r="FG1022"/>
      <c r="FH1022"/>
      <c r="FI1022"/>
      <c r="FJ1022"/>
      <c r="FK1022"/>
      <c r="FL1022"/>
      <c r="FM1022"/>
      <c r="FN1022"/>
      <c r="FO1022"/>
      <c r="FP1022"/>
      <c r="FQ1022"/>
      <c r="FR1022"/>
      <c r="FS1022"/>
      <c r="FT1022"/>
      <c r="FU1022"/>
      <c r="FV1022"/>
      <c r="FW1022"/>
      <c r="FX1022"/>
      <c r="FY1022"/>
      <c r="FZ1022"/>
      <c r="GA1022"/>
      <c r="GB1022"/>
      <c r="GC1022"/>
      <c r="GD1022"/>
      <c r="GE1022"/>
      <c r="GF1022"/>
      <c r="GG1022"/>
      <c r="GH1022"/>
      <c r="GI1022"/>
      <c r="GJ1022"/>
      <c r="GK1022"/>
      <c r="GL1022"/>
      <c r="GM1022"/>
      <c r="GN1022"/>
      <c r="GO1022"/>
      <c r="GP1022"/>
      <c r="GQ1022"/>
      <c r="GR1022"/>
      <c r="GS1022"/>
      <c r="GT1022"/>
      <c r="GU1022"/>
      <c r="GV1022"/>
      <c r="GW1022"/>
      <c r="GX1022"/>
      <c r="GY1022"/>
      <c r="GZ1022"/>
      <c r="HA1022"/>
      <c r="HB1022"/>
      <c r="HC1022"/>
    </row>
    <row r="1023" spans="1:211" s="10" customFormat="1" x14ac:dyDescent="0.3">
      <c r="A1023" s="301" t="s">
        <v>341</v>
      </c>
      <c r="B1023" s="34" t="s">
        <v>45</v>
      </c>
      <c r="C1023" s="33"/>
      <c r="D1023" s="332">
        <v>42513.599999999999</v>
      </c>
      <c r="E1023" s="326">
        <f t="shared" si="289"/>
        <v>191311.19999999998</v>
      </c>
      <c r="F1023" s="608">
        <f t="shared" si="290"/>
        <v>233825</v>
      </c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  <c r="EL1023"/>
      <c r="EM1023"/>
      <c r="EN1023"/>
      <c r="EO1023"/>
      <c r="EP1023"/>
      <c r="EQ1023"/>
      <c r="ER1023"/>
      <c r="ES1023"/>
      <c r="ET1023"/>
      <c r="EU1023"/>
      <c r="EV1023"/>
      <c r="EW1023"/>
      <c r="EX1023"/>
      <c r="EY1023"/>
      <c r="EZ1023"/>
      <c r="FA1023"/>
      <c r="FB1023"/>
      <c r="FC1023"/>
      <c r="FD1023"/>
      <c r="FE1023"/>
      <c r="FF1023"/>
      <c r="FG1023"/>
      <c r="FH1023"/>
      <c r="FI1023"/>
      <c r="FJ1023"/>
      <c r="FK1023"/>
      <c r="FL1023"/>
      <c r="FM1023"/>
      <c r="FN1023"/>
      <c r="FO1023"/>
      <c r="FP1023"/>
      <c r="FQ1023"/>
      <c r="FR1023"/>
      <c r="FS1023"/>
      <c r="FT1023"/>
      <c r="FU1023"/>
      <c r="FV1023"/>
      <c r="FW1023"/>
      <c r="FX1023"/>
      <c r="FY1023"/>
      <c r="FZ1023"/>
      <c r="GA1023"/>
      <c r="GB1023"/>
      <c r="GC1023"/>
      <c r="GD1023"/>
      <c r="GE1023"/>
      <c r="GF1023"/>
      <c r="GG1023"/>
      <c r="GH1023"/>
      <c r="GI1023"/>
      <c r="GJ1023"/>
      <c r="GK1023"/>
      <c r="GL1023"/>
      <c r="GM1023"/>
      <c r="GN1023"/>
      <c r="GO1023"/>
      <c r="GP1023"/>
      <c r="GQ1023"/>
      <c r="GR1023"/>
      <c r="GS1023"/>
      <c r="GT1023"/>
      <c r="GU1023"/>
      <c r="GV1023"/>
      <c r="GW1023"/>
      <c r="GX1023"/>
      <c r="GY1023"/>
      <c r="GZ1023"/>
      <c r="HA1023"/>
      <c r="HB1023"/>
      <c r="HC1023"/>
    </row>
    <row r="1024" spans="1:211" s="10" customFormat="1" x14ac:dyDescent="0.3">
      <c r="A1024" s="301" t="s">
        <v>342</v>
      </c>
      <c r="B1024" s="34" t="s">
        <v>45</v>
      </c>
      <c r="C1024" s="33"/>
      <c r="D1024" s="332">
        <v>2511.3633792000001</v>
      </c>
      <c r="E1024" s="326">
        <f t="shared" si="289"/>
        <v>11301.1352064</v>
      </c>
      <c r="F1024" s="608">
        <f t="shared" si="290"/>
        <v>13812</v>
      </c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  <c r="EH1024"/>
      <c r="EI1024"/>
      <c r="EJ1024"/>
      <c r="EK1024"/>
      <c r="EL1024"/>
      <c r="EM1024"/>
      <c r="EN1024"/>
      <c r="EO1024"/>
      <c r="EP1024"/>
      <c r="EQ1024"/>
      <c r="ER1024"/>
      <c r="ES1024"/>
      <c r="ET1024"/>
      <c r="EU1024"/>
      <c r="EV1024"/>
      <c r="EW1024"/>
      <c r="EX1024"/>
      <c r="EY1024"/>
      <c r="EZ1024"/>
      <c r="FA1024"/>
      <c r="FB1024"/>
      <c r="FC1024"/>
      <c r="FD1024"/>
      <c r="FE1024"/>
      <c r="FF1024"/>
      <c r="FG1024"/>
      <c r="FH1024"/>
      <c r="FI1024"/>
      <c r="FJ1024"/>
      <c r="FK1024"/>
      <c r="FL1024"/>
      <c r="FM1024"/>
      <c r="FN1024"/>
      <c r="FO1024"/>
      <c r="FP1024"/>
      <c r="FQ1024"/>
      <c r="FR1024"/>
      <c r="FS1024"/>
      <c r="FT1024"/>
      <c r="FU1024"/>
      <c r="FV1024"/>
      <c r="FW1024"/>
      <c r="FX1024"/>
      <c r="FY1024"/>
      <c r="FZ1024"/>
      <c r="GA1024"/>
      <c r="GB1024"/>
      <c r="GC1024"/>
      <c r="GD1024"/>
      <c r="GE1024"/>
      <c r="GF1024"/>
      <c r="GG1024"/>
      <c r="GH1024"/>
      <c r="GI1024"/>
      <c r="GJ1024"/>
      <c r="GK1024"/>
      <c r="GL1024"/>
      <c r="GM1024"/>
      <c r="GN1024"/>
      <c r="GO1024"/>
      <c r="GP1024"/>
      <c r="GQ1024"/>
      <c r="GR1024"/>
      <c r="GS1024"/>
      <c r="GT1024"/>
      <c r="GU1024"/>
      <c r="GV1024"/>
      <c r="GW1024"/>
      <c r="GX1024"/>
      <c r="GY1024"/>
      <c r="GZ1024"/>
      <c r="HA1024"/>
      <c r="HB1024"/>
      <c r="HC1024"/>
    </row>
    <row r="1025" spans="1:211" s="10" customFormat="1" x14ac:dyDescent="0.3">
      <c r="A1025" s="293" t="s">
        <v>1411</v>
      </c>
      <c r="B1025" s="34" t="s">
        <v>962</v>
      </c>
      <c r="C1025" s="30"/>
      <c r="D1025" s="332">
        <v>45000</v>
      </c>
      <c r="E1025" s="326">
        <f t="shared" si="289"/>
        <v>202500</v>
      </c>
      <c r="F1025" s="608">
        <f t="shared" si="290"/>
        <v>247500</v>
      </c>
      <c r="G1025" s="393"/>
      <c r="H1025" s="393"/>
      <c r="I1025" s="393"/>
      <c r="J1025" s="393"/>
      <c r="K1025" s="393"/>
      <c r="L1025" s="393"/>
      <c r="M1025" s="393"/>
      <c r="N1025" s="393"/>
      <c r="O1025" s="393"/>
      <c r="P1025" s="393"/>
      <c r="Q1025" s="393"/>
      <c r="R1025" s="393"/>
      <c r="S1025" s="393"/>
      <c r="T1025" s="393"/>
      <c r="U1025" s="393"/>
      <c r="V1025" s="393"/>
      <c r="W1025" s="393"/>
      <c r="X1025" s="393"/>
      <c r="Y1025" s="393"/>
      <c r="Z1025" s="393"/>
      <c r="AA1025" s="393"/>
      <c r="AB1025" s="393"/>
      <c r="AC1025" s="393"/>
      <c r="AD1025" s="393"/>
      <c r="AE1025" s="393"/>
      <c r="AF1025" s="393"/>
      <c r="AG1025" s="393"/>
      <c r="AH1025" s="393"/>
      <c r="AI1025" s="393"/>
      <c r="AJ1025" s="393"/>
      <c r="AK1025" s="393"/>
      <c r="AL1025" s="393"/>
      <c r="AM1025" s="393"/>
      <c r="AN1025" s="393"/>
      <c r="AO1025" s="393"/>
      <c r="AP1025" s="393"/>
      <c r="AQ1025" s="393"/>
      <c r="AR1025" s="393"/>
      <c r="AS1025" s="393"/>
      <c r="AT1025" s="393"/>
      <c r="AU1025" s="393"/>
      <c r="AV1025" s="393"/>
      <c r="AW1025" s="393"/>
      <c r="AX1025" s="393"/>
      <c r="AY1025" s="393"/>
      <c r="AZ1025" s="393"/>
      <c r="BA1025" s="393"/>
      <c r="BB1025" s="393"/>
      <c r="BC1025" s="393"/>
      <c r="BD1025" s="393"/>
      <c r="BE1025" s="393"/>
      <c r="BF1025" s="393"/>
      <c r="BG1025" s="393"/>
      <c r="BH1025" s="393"/>
      <c r="BI1025" s="393"/>
      <c r="BJ1025" s="393"/>
      <c r="BK1025" s="393"/>
      <c r="BL1025" s="393"/>
      <c r="BM1025" s="393"/>
      <c r="BN1025" s="393"/>
      <c r="BO1025" s="393"/>
      <c r="BP1025" s="393"/>
      <c r="BQ1025" s="393"/>
      <c r="BR1025" s="393"/>
      <c r="BS1025" s="393"/>
      <c r="BT1025" s="393"/>
      <c r="BU1025" s="393"/>
      <c r="BV1025" s="393"/>
      <c r="BW1025" s="393"/>
      <c r="BX1025" s="393"/>
      <c r="BY1025" s="393"/>
      <c r="BZ1025" s="393"/>
      <c r="CA1025" s="393"/>
      <c r="CB1025" s="393"/>
      <c r="CC1025" s="393"/>
      <c r="CD1025" s="393"/>
      <c r="CE1025" s="393"/>
      <c r="CF1025" s="393"/>
      <c r="CG1025" s="393"/>
      <c r="CH1025" s="393"/>
      <c r="CI1025" s="393"/>
      <c r="CJ1025" s="393"/>
      <c r="CK1025" s="393"/>
      <c r="CL1025" s="393"/>
      <c r="CM1025" s="393"/>
      <c r="CN1025" s="393"/>
      <c r="CO1025" s="393"/>
      <c r="CP1025" s="393"/>
      <c r="CQ1025" s="393"/>
      <c r="CR1025" s="393"/>
      <c r="CS1025" s="393"/>
      <c r="CT1025" s="393"/>
      <c r="CU1025" s="393"/>
      <c r="CV1025" s="393"/>
      <c r="CW1025" s="393"/>
      <c r="CX1025" s="393"/>
      <c r="CY1025" s="393"/>
      <c r="CZ1025" s="393"/>
      <c r="DA1025" s="393"/>
      <c r="DB1025" s="393"/>
      <c r="DC1025" s="393"/>
      <c r="DD1025" s="393"/>
      <c r="DE1025" s="393"/>
      <c r="DF1025" s="393"/>
      <c r="DG1025" s="393"/>
      <c r="DH1025" s="393"/>
      <c r="DI1025" s="393"/>
      <c r="DJ1025" s="393"/>
      <c r="DK1025" s="393"/>
      <c r="DL1025" s="393"/>
      <c r="DM1025" s="393"/>
      <c r="DN1025" s="393"/>
      <c r="DO1025" s="393"/>
      <c r="DP1025" s="393"/>
      <c r="DQ1025" s="393"/>
      <c r="DR1025" s="393"/>
      <c r="DS1025" s="393"/>
      <c r="DT1025" s="393"/>
      <c r="DU1025" s="393"/>
      <c r="DV1025" s="393"/>
      <c r="DW1025" s="393"/>
      <c r="DX1025" s="393"/>
      <c r="DY1025" s="393"/>
      <c r="DZ1025" s="393"/>
      <c r="EA1025" s="393"/>
      <c r="EB1025" s="393"/>
      <c r="EC1025" s="393"/>
      <c r="ED1025" s="393"/>
      <c r="EE1025" s="393"/>
      <c r="EF1025" s="393"/>
      <c r="EG1025" s="393"/>
      <c r="EH1025" s="393"/>
      <c r="EI1025" s="393"/>
      <c r="EJ1025" s="393"/>
      <c r="EK1025" s="393"/>
      <c r="EL1025" s="393"/>
      <c r="EM1025" s="393"/>
      <c r="EN1025" s="393"/>
      <c r="EO1025" s="393"/>
      <c r="EP1025" s="393"/>
      <c r="EQ1025" s="393"/>
      <c r="ER1025" s="393"/>
      <c r="ES1025" s="393"/>
      <c r="ET1025" s="393"/>
      <c r="EU1025" s="393"/>
      <c r="EV1025" s="393"/>
      <c r="EW1025" s="393"/>
      <c r="EX1025" s="393"/>
      <c r="EY1025" s="393"/>
      <c r="EZ1025" s="393"/>
      <c r="FA1025" s="393"/>
      <c r="FB1025" s="393"/>
      <c r="FC1025" s="393"/>
      <c r="FD1025" s="393"/>
      <c r="FE1025" s="393"/>
      <c r="FF1025" s="393"/>
      <c r="FG1025" s="393"/>
      <c r="FH1025" s="393"/>
      <c r="FI1025" s="393"/>
      <c r="FJ1025" s="393"/>
      <c r="FK1025" s="393"/>
      <c r="FL1025" s="393"/>
      <c r="FM1025" s="393"/>
      <c r="FN1025" s="393"/>
      <c r="FO1025" s="393"/>
      <c r="FP1025" s="393"/>
      <c r="FQ1025" s="393"/>
      <c r="FR1025" s="393"/>
      <c r="FS1025" s="393"/>
      <c r="FT1025" s="393"/>
      <c r="FU1025" s="393"/>
      <c r="FV1025" s="393"/>
      <c r="FW1025" s="393"/>
      <c r="FX1025" s="393"/>
      <c r="FY1025" s="393"/>
      <c r="FZ1025" s="393"/>
      <c r="GA1025" s="393"/>
      <c r="GB1025" s="393"/>
      <c r="GC1025" s="393"/>
      <c r="GD1025" s="393"/>
      <c r="GE1025" s="393"/>
      <c r="GF1025" s="393"/>
      <c r="GG1025" s="393"/>
      <c r="GH1025" s="393"/>
      <c r="GI1025" s="393"/>
      <c r="GJ1025" s="393"/>
      <c r="GK1025" s="393"/>
      <c r="GL1025" s="393"/>
      <c r="GM1025" s="393"/>
      <c r="GN1025" s="393"/>
      <c r="GO1025" s="393"/>
      <c r="GP1025" s="393"/>
      <c r="GQ1025" s="393"/>
      <c r="GR1025" s="393"/>
      <c r="GS1025" s="393"/>
      <c r="GT1025" s="393"/>
      <c r="GU1025" s="393"/>
      <c r="GV1025" s="393"/>
      <c r="GW1025" s="393"/>
      <c r="GX1025" s="393"/>
      <c r="GY1025" s="393"/>
      <c r="GZ1025" s="393"/>
      <c r="HA1025" s="393"/>
      <c r="HB1025" s="393"/>
      <c r="HC1025" s="393"/>
    </row>
    <row r="1026" spans="1:211" s="10" customFormat="1" x14ac:dyDescent="0.3">
      <c r="A1026" s="621" t="s">
        <v>1350</v>
      </c>
      <c r="B1026" s="34"/>
      <c r="C1026" s="30"/>
      <c r="D1026" s="332"/>
      <c r="E1026" s="326"/>
      <c r="F1026" s="608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  <c r="EH1026"/>
      <c r="EI1026"/>
      <c r="EJ1026"/>
      <c r="EK1026"/>
      <c r="EL1026"/>
      <c r="EM1026"/>
      <c r="EN1026"/>
      <c r="EO1026"/>
      <c r="EP1026"/>
      <c r="EQ1026"/>
      <c r="ER1026"/>
      <c r="ES1026"/>
      <c r="ET1026"/>
      <c r="EU1026"/>
      <c r="EV1026"/>
      <c r="EW1026"/>
      <c r="EX1026"/>
      <c r="EY1026"/>
      <c r="EZ1026"/>
      <c r="FA1026"/>
      <c r="FB1026"/>
      <c r="FC1026"/>
      <c r="FD1026"/>
      <c r="FE1026"/>
      <c r="FF1026"/>
      <c r="FG1026"/>
      <c r="FH1026"/>
      <c r="FI1026"/>
      <c r="FJ1026"/>
      <c r="FK1026"/>
      <c r="FL1026"/>
      <c r="FM1026"/>
      <c r="FN1026"/>
      <c r="FO1026"/>
      <c r="FP1026"/>
      <c r="FQ1026"/>
      <c r="FR1026"/>
      <c r="FS1026"/>
      <c r="FT1026"/>
      <c r="FU1026"/>
      <c r="FV1026"/>
      <c r="FW1026"/>
      <c r="FX1026"/>
      <c r="FY1026"/>
      <c r="FZ1026"/>
      <c r="GA1026"/>
      <c r="GB1026"/>
      <c r="GC1026"/>
      <c r="GD1026"/>
      <c r="GE1026"/>
      <c r="GF1026"/>
      <c r="GG1026"/>
      <c r="GH1026"/>
      <c r="GI1026"/>
      <c r="GJ1026"/>
      <c r="GK1026"/>
      <c r="GL1026"/>
      <c r="GM1026"/>
      <c r="GN1026"/>
      <c r="GO1026"/>
      <c r="GP1026"/>
      <c r="GQ1026"/>
      <c r="GR1026"/>
      <c r="GS1026"/>
      <c r="GT1026"/>
      <c r="GU1026"/>
      <c r="GV1026"/>
      <c r="GW1026"/>
      <c r="GX1026"/>
      <c r="GY1026"/>
      <c r="GZ1026"/>
      <c r="HA1026"/>
      <c r="HB1026"/>
      <c r="HC1026"/>
    </row>
    <row r="1027" spans="1:211" s="10" customFormat="1" x14ac:dyDescent="0.3">
      <c r="A1027" s="293" t="s">
        <v>1349</v>
      </c>
      <c r="B1027" s="34" t="s">
        <v>962</v>
      </c>
      <c r="C1027" s="30"/>
      <c r="D1027" s="332">
        <v>6030</v>
      </c>
      <c r="E1027" s="326">
        <f t="shared" si="289"/>
        <v>27135</v>
      </c>
      <c r="F1027" s="608">
        <f t="shared" ref="F1027:F1028" si="291">ROUND(D1027+E1027,0)</f>
        <v>33165</v>
      </c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  <c r="EH1027"/>
      <c r="EI1027"/>
      <c r="EJ1027"/>
      <c r="EK1027"/>
      <c r="EL1027"/>
      <c r="EM1027"/>
      <c r="EN1027"/>
      <c r="EO1027"/>
      <c r="EP1027"/>
      <c r="EQ1027"/>
      <c r="ER1027"/>
      <c r="ES1027"/>
      <c r="ET1027"/>
      <c r="EU1027"/>
      <c r="EV1027"/>
      <c r="EW1027"/>
      <c r="EX1027"/>
      <c r="EY1027"/>
      <c r="EZ1027"/>
      <c r="FA1027"/>
      <c r="FB1027"/>
      <c r="FC1027"/>
      <c r="FD1027"/>
      <c r="FE1027"/>
      <c r="FF1027"/>
      <c r="FG1027"/>
      <c r="FH1027"/>
      <c r="FI1027"/>
      <c r="FJ1027"/>
      <c r="FK1027"/>
      <c r="FL1027"/>
      <c r="FM1027"/>
      <c r="FN1027"/>
      <c r="FO1027"/>
      <c r="FP1027"/>
      <c r="FQ1027"/>
      <c r="FR1027"/>
      <c r="FS1027"/>
      <c r="FT1027"/>
      <c r="FU1027"/>
      <c r="FV1027"/>
      <c r="FW1027"/>
      <c r="FX1027"/>
      <c r="FY1027"/>
      <c r="FZ1027"/>
      <c r="GA1027"/>
      <c r="GB1027"/>
      <c r="GC1027"/>
      <c r="GD1027"/>
      <c r="GE1027"/>
      <c r="GF1027"/>
      <c r="GG1027"/>
      <c r="GH1027"/>
      <c r="GI1027"/>
      <c r="GJ1027"/>
      <c r="GK1027"/>
      <c r="GL1027"/>
      <c r="GM1027"/>
      <c r="GN1027"/>
      <c r="GO1027"/>
      <c r="GP1027"/>
      <c r="GQ1027"/>
      <c r="GR1027"/>
      <c r="GS1027"/>
      <c r="GT1027"/>
      <c r="GU1027"/>
      <c r="GV1027"/>
      <c r="GW1027"/>
      <c r="GX1027"/>
      <c r="GY1027"/>
      <c r="GZ1027"/>
      <c r="HA1027"/>
      <c r="HB1027"/>
      <c r="HC1027"/>
    </row>
    <row r="1028" spans="1:211" s="10" customFormat="1" x14ac:dyDescent="0.3">
      <c r="A1028" s="670" t="s">
        <v>1506</v>
      </c>
      <c r="B1028" s="34" t="s">
        <v>962</v>
      </c>
      <c r="C1028" s="30"/>
      <c r="D1028" s="332">
        <v>3015</v>
      </c>
      <c r="E1028" s="326">
        <f t="shared" si="289"/>
        <v>13567.5</v>
      </c>
      <c r="F1028" s="608">
        <f t="shared" si="291"/>
        <v>16583</v>
      </c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  <c r="EH1028"/>
      <c r="EI1028"/>
      <c r="EJ1028"/>
      <c r="EK1028"/>
      <c r="EL1028"/>
      <c r="EM1028"/>
      <c r="EN1028"/>
      <c r="EO1028"/>
      <c r="EP1028"/>
      <c r="EQ1028"/>
      <c r="ER1028"/>
      <c r="ES1028"/>
      <c r="ET1028"/>
      <c r="EU1028"/>
      <c r="EV1028"/>
      <c r="EW1028"/>
      <c r="EX1028"/>
      <c r="EY1028"/>
      <c r="EZ1028"/>
      <c r="FA1028"/>
      <c r="FB1028"/>
      <c r="FC1028"/>
      <c r="FD1028"/>
      <c r="FE1028"/>
      <c r="FF1028"/>
      <c r="FG1028"/>
      <c r="FH1028"/>
      <c r="FI1028"/>
      <c r="FJ1028"/>
      <c r="FK1028"/>
      <c r="FL1028"/>
      <c r="FM1028"/>
      <c r="FN1028"/>
      <c r="FO1028"/>
      <c r="FP1028"/>
      <c r="FQ1028"/>
      <c r="FR1028"/>
      <c r="FS1028"/>
      <c r="FT1028"/>
      <c r="FU1028"/>
      <c r="FV1028"/>
      <c r="FW1028"/>
      <c r="FX1028"/>
      <c r="FY1028"/>
      <c r="FZ1028"/>
      <c r="GA1028"/>
      <c r="GB1028"/>
      <c r="GC1028"/>
      <c r="GD1028"/>
      <c r="GE1028"/>
      <c r="GF1028"/>
      <c r="GG1028"/>
      <c r="GH1028"/>
      <c r="GI1028"/>
      <c r="GJ1028"/>
      <c r="GK1028"/>
      <c r="GL1028"/>
      <c r="GM1028"/>
      <c r="GN1028"/>
      <c r="GO1028"/>
      <c r="GP1028"/>
      <c r="GQ1028"/>
      <c r="GR1028"/>
      <c r="GS1028"/>
      <c r="GT1028"/>
      <c r="GU1028"/>
      <c r="GV1028"/>
      <c r="GW1028"/>
      <c r="GX1028"/>
      <c r="GY1028"/>
      <c r="GZ1028"/>
      <c r="HA1028"/>
      <c r="HB1028"/>
      <c r="HC1028"/>
    </row>
    <row r="1029" spans="1:211" s="10" customFormat="1" x14ac:dyDescent="0.3">
      <c r="A1029" s="353"/>
      <c r="B1029" s="34"/>
      <c r="C1029" s="33"/>
      <c r="D1029" s="332"/>
      <c r="E1029" s="326"/>
      <c r="F1029" s="608"/>
      <c r="G1029" s="328"/>
      <c r="H1029" s="328"/>
      <c r="I1029" s="328"/>
      <c r="J1029" s="328"/>
      <c r="K1029" s="328"/>
      <c r="L1029" s="328"/>
      <c r="M1029" s="328"/>
      <c r="N1029" s="328"/>
      <c r="O1029" s="328"/>
      <c r="P1029" s="328"/>
      <c r="Q1029" s="328"/>
      <c r="R1029" s="328"/>
      <c r="S1029" s="328"/>
      <c r="T1029" s="328"/>
      <c r="U1029" s="328"/>
      <c r="V1029" s="328"/>
      <c r="W1029" s="328"/>
      <c r="X1029" s="328"/>
      <c r="Y1029" s="328"/>
      <c r="Z1029" s="328"/>
      <c r="AA1029" s="328"/>
      <c r="AB1029" s="328"/>
      <c r="AC1029" s="328"/>
      <c r="AD1029" s="328"/>
      <c r="AE1029" s="328"/>
      <c r="AF1029" s="328"/>
      <c r="AG1029" s="328"/>
      <c r="AH1029" s="328"/>
      <c r="AI1029" s="328"/>
      <c r="AJ1029" s="328"/>
      <c r="AK1029" s="328"/>
      <c r="AL1029" s="328"/>
      <c r="AM1029" s="328"/>
      <c r="AN1029" s="328"/>
      <c r="AO1029" s="328"/>
      <c r="AP1029" s="328"/>
      <c r="AQ1029" s="328"/>
      <c r="AR1029" s="328"/>
      <c r="AS1029" s="328"/>
      <c r="AT1029" s="328"/>
      <c r="AU1029" s="328"/>
      <c r="AV1029" s="328"/>
      <c r="AW1029" s="328"/>
      <c r="AX1029" s="328"/>
      <c r="AY1029" s="328"/>
      <c r="AZ1029" s="328"/>
      <c r="BA1029" s="328"/>
      <c r="BB1029" s="328"/>
      <c r="BC1029" s="328"/>
      <c r="BD1029" s="328"/>
      <c r="BE1029" s="328"/>
      <c r="BF1029" s="328"/>
      <c r="BG1029" s="328"/>
      <c r="BH1029" s="328"/>
      <c r="BI1029" s="328"/>
      <c r="BJ1029" s="328"/>
      <c r="BK1029" s="328"/>
      <c r="BL1029" s="328"/>
      <c r="BM1029" s="328"/>
      <c r="BN1029" s="328"/>
      <c r="BO1029" s="328"/>
      <c r="BP1029" s="328"/>
      <c r="BQ1029" s="328"/>
      <c r="BR1029" s="328"/>
      <c r="BS1029" s="328"/>
      <c r="BT1029" s="328"/>
      <c r="BU1029" s="328"/>
      <c r="BV1029" s="328"/>
      <c r="BW1029" s="328"/>
      <c r="BX1029" s="328"/>
      <c r="BY1029" s="328"/>
      <c r="BZ1029" s="328"/>
      <c r="CA1029" s="328"/>
      <c r="CB1029" s="328"/>
      <c r="CC1029" s="328"/>
      <c r="CD1029" s="328"/>
      <c r="CE1029" s="328"/>
      <c r="CF1029" s="328"/>
      <c r="CG1029" s="328"/>
      <c r="CH1029" s="328"/>
      <c r="CI1029" s="328"/>
      <c r="CJ1029" s="328"/>
      <c r="CK1029" s="328"/>
      <c r="CL1029" s="328"/>
      <c r="CM1029" s="328"/>
      <c r="CN1029" s="328"/>
      <c r="CO1029" s="328"/>
      <c r="CP1029" s="328"/>
      <c r="CQ1029" s="328"/>
      <c r="CR1029" s="328"/>
      <c r="CS1029" s="328"/>
      <c r="CT1029" s="328"/>
      <c r="CU1029" s="328"/>
      <c r="CV1029" s="328"/>
      <c r="CW1029" s="328"/>
      <c r="CX1029" s="328"/>
      <c r="CY1029" s="328"/>
      <c r="CZ1029" s="328"/>
      <c r="DA1029" s="328"/>
      <c r="DB1029" s="328"/>
      <c r="DC1029" s="328"/>
      <c r="DD1029" s="328"/>
      <c r="DE1029" s="328"/>
      <c r="DF1029" s="328"/>
      <c r="DG1029" s="328"/>
      <c r="DH1029" s="328"/>
      <c r="DI1029" s="328"/>
      <c r="DJ1029" s="328"/>
      <c r="DK1029" s="328"/>
      <c r="DL1029" s="328"/>
      <c r="DM1029" s="328"/>
      <c r="DN1029" s="328"/>
      <c r="DO1029" s="328"/>
      <c r="DP1029" s="328"/>
      <c r="DQ1029" s="328"/>
      <c r="DR1029" s="328"/>
      <c r="DS1029" s="328"/>
      <c r="DT1029" s="328"/>
      <c r="DU1029" s="328"/>
      <c r="DV1029" s="328"/>
      <c r="DW1029" s="328"/>
      <c r="DX1029" s="328"/>
      <c r="DY1029" s="328"/>
      <c r="DZ1029" s="328"/>
      <c r="EA1029" s="328"/>
      <c r="EB1029" s="328"/>
      <c r="EC1029" s="328"/>
      <c r="ED1029" s="328"/>
      <c r="EE1029" s="328"/>
      <c r="EF1029" s="328"/>
      <c r="EG1029" s="328"/>
      <c r="EH1029" s="328"/>
      <c r="EI1029" s="328"/>
      <c r="EJ1029" s="328"/>
      <c r="EK1029" s="328"/>
      <c r="EL1029" s="328"/>
      <c r="EM1029" s="328"/>
      <c r="EN1029" s="328"/>
      <c r="EO1029" s="328"/>
      <c r="EP1029" s="328"/>
      <c r="EQ1029" s="328"/>
      <c r="ER1029" s="328"/>
      <c r="ES1029" s="328"/>
      <c r="ET1029" s="328"/>
      <c r="EU1029" s="328"/>
      <c r="EV1029" s="328"/>
      <c r="EW1029" s="328"/>
      <c r="EX1029" s="328"/>
      <c r="EY1029" s="328"/>
      <c r="EZ1029" s="328"/>
      <c r="FA1029" s="328"/>
      <c r="FB1029" s="328"/>
      <c r="FC1029" s="328"/>
      <c r="FD1029" s="328"/>
      <c r="FE1029" s="328"/>
      <c r="FF1029" s="328"/>
      <c r="FG1029" s="328"/>
      <c r="FH1029" s="328"/>
      <c r="FI1029" s="328"/>
      <c r="FJ1029" s="328"/>
      <c r="FK1029" s="328"/>
      <c r="FL1029" s="328"/>
      <c r="FM1029" s="328"/>
      <c r="FN1029" s="328"/>
      <c r="FO1029" s="328"/>
      <c r="FP1029" s="328"/>
      <c r="FQ1029" s="328"/>
      <c r="FR1029" s="328"/>
      <c r="FS1029" s="328"/>
      <c r="FT1029" s="328"/>
      <c r="FU1029" s="328"/>
      <c r="FV1029" s="328"/>
      <c r="FW1029" s="328"/>
      <c r="FX1029" s="328"/>
      <c r="FY1029" s="328"/>
      <c r="FZ1029" s="328"/>
      <c r="GA1029" s="328"/>
      <c r="GB1029" s="328"/>
      <c r="GC1029" s="328"/>
      <c r="GD1029" s="328"/>
      <c r="GE1029" s="328"/>
      <c r="GF1029" s="328"/>
      <c r="GG1029" s="328"/>
      <c r="GH1029" s="328"/>
      <c r="GI1029" s="328"/>
      <c r="GJ1029" s="328"/>
      <c r="GK1029" s="328"/>
      <c r="GL1029" s="328"/>
      <c r="GM1029" s="328"/>
      <c r="GN1029" s="328"/>
      <c r="GO1029" s="328"/>
      <c r="GP1029" s="328"/>
      <c r="GQ1029" s="328"/>
      <c r="GR1029" s="328"/>
      <c r="GS1029" s="328"/>
      <c r="GT1029" s="328"/>
      <c r="GU1029" s="328"/>
      <c r="GV1029" s="328"/>
      <c r="GW1029" s="328"/>
      <c r="GX1029" s="328"/>
      <c r="GY1029" s="328"/>
      <c r="GZ1029" s="328"/>
      <c r="HA1029" s="328"/>
      <c r="HB1029" s="328"/>
      <c r="HC1029" s="328"/>
    </row>
    <row r="1030" spans="1:211" s="10" customFormat="1" x14ac:dyDescent="0.3">
      <c r="A1030" s="303" t="s">
        <v>1507</v>
      </c>
      <c r="B1030" s="33"/>
      <c r="C1030" s="33"/>
      <c r="D1030" s="332"/>
      <c r="E1030" s="326"/>
      <c r="F1030" s="638"/>
      <c r="G1030" s="328"/>
      <c r="H1030" s="328"/>
      <c r="I1030" s="328"/>
      <c r="J1030" s="328"/>
      <c r="K1030" s="328"/>
      <c r="L1030" s="328"/>
      <c r="M1030" s="328"/>
      <c r="N1030" s="328"/>
      <c r="O1030" s="328"/>
      <c r="P1030" s="328"/>
      <c r="Q1030" s="328"/>
      <c r="R1030" s="328"/>
      <c r="S1030" s="328"/>
      <c r="T1030" s="328"/>
      <c r="U1030" s="328"/>
      <c r="V1030" s="328"/>
      <c r="W1030" s="328"/>
      <c r="X1030" s="328"/>
      <c r="Y1030" s="328"/>
      <c r="Z1030" s="328"/>
      <c r="AA1030" s="328"/>
      <c r="AB1030" s="328"/>
      <c r="AC1030" s="328"/>
      <c r="AD1030" s="328"/>
      <c r="AE1030" s="328"/>
      <c r="AF1030" s="328"/>
      <c r="AG1030" s="328"/>
      <c r="AH1030" s="328"/>
      <c r="AI1030" s="328"/>
      <c r="AJ1030" s="328"/>
      <c r="AK1030" s="328"/>
      <c r="AL1030" s="328"/>
      <c r="AM1030" s="328"/>
      <c r="AN1030" s="328"/>
      <c r="AO1030" s="328"/>
      <c r="AP1030" s="328"/>
      <c r="AQ1030" s="328"/>
      <c r="AR1030" s="328"/>
      <c r="AS1030" s="328"/>
      <c r="AT1030" s="328"/>
      <c r="AU1030" s="328"/>
      <c r="AV1030" s="328"/>
      <c r="AW1030" s="328"/>
      <c r="AX1030" s="328"/>
      <c r="AY1030" s="328"/>
      <c r="AZ1030" s="328"/>
      <c r="BA1030" s="328"/>
      <c r="BB1030" s="328"/>
      <c r="BC1030" s="328"/>
      <c r="BD1030" s="328"/>
      <c r="BE1030" s="328"/>
      <c r="BF1030" s="328"/>
      <c r="BG1030" s="328"/>
      <c r="BH1030" s="328"/>
      <c r="BI1030" s="328"/>
      <c r="BJ1030" s="328"/>
      <c r="BK1030" s="328"/>
      <c r="BL1030" s="328"/>
      <c r="BM1030" s="328"/>
      <c r="BN1030" s="328"/>
      <c r="BO1030" s="328"/>
      <c r="BP1030" s="328"/>
      <c r="BQ1030" s="328"/>
      <c r="BR1030" s="328"/>
      <c r="BS1030" s="328"/>
      <c r="BT1030" s="328"/>
      <c r="BU1030" s="328"/>
      <c r="BV1030" s="328"/>
      <c r="BW1030" s="328"/>
      <c r="BX1030" s="328"/>
      <c r="BY1030" s="328"/>
      <c r="BZ1030" s="328"/>
      <c r="CA1030" s="328"/>
      <c r="CB1030" s="328"/>
      <c r="CC1030" s="328"/>
      <c r="CD1030" s="328"/>
      <c r="CE1030" s="328"/>
      <c r="CF1030" s="328"/>
      <c r="CG1030" s="328"/>
      <c r="CH1030" s="328"/>
      <c r="CI1030" s="328"/>
      <c r="CJ1030" s="328"/>
      <c r="CK1030" s="328"/>
      <c r="CL1030" s="328"/>
      <c r="CM1030" s="328"/>
      <c r="CN1030" s="328"/>
      <c r="CO1030" s="328"/>
      <c r="CP1030" s="328"/>
      <c r="CQ1030" s="328"/>
      <c r="CR1030" s="328"/>
      <c r="CS1030" s="328"/>
      <c r="CT1030" s="328"/>
      <c r="CU1030" s="328"/>
      <c r="CV1030" s="328"/>
      <c r="CW1030" s="328"/>
      <c r="CX1030" s="328"/>
      <c r="CY1030" s="328"/>
      <c r="CZ1030" s="328"/>
      <c r="DA1030" s="328"/>
      <c r="DB1030" s="328"/>
      <c r="DC1030" s="328"/>
      <c r="DD1030" s="328"/>
      <c r="DE1030" s="328"/>
      <c r="DF1030" s="328"/>
      <c r="DG1030" s="328"/>
      <c r="DH1030" s="328"/>
      <c r="DI1030" s="328"/>
      <c r="DJ1030" s="328"/>
      <c r="DK1030" s="328"/>
      <c r="DL1030" s="328"/>
      <c r="DM1030" s="328"/>
      <c r="DN1030" s="328"/>
      <c r="DO1030" s="328"/>
      <c r="DP1030" s="328"/>
      <c r="DQ1030" s="328"/>
      <c r="DR1030" s="328"/>
      <c r="DS1030" s="328"/>
      <c r="DT1030" s="328"/>
      <c r="DU1030" s="328"/>
      <c r="DV1030" s="328"/>
      <c r="DW1030" s="328"/>
      <c r="DX1030" s="328"/>
      <c r="DY1030" s="328"/>
      <c r="DZ1030" s="328"/>
      <c r="EA1030" s="328"/>
      <c r="EB1030" s="328"/>
      <c r="EC1030" s="328"/>
      <c r="ED1030" s="328"/>
      <c r="EE1030" s="328"/>
      <c r="EF1030" s="328"/>
      <c r="EG1030" s="328"/>
      <c r="EH1030" s="328"/>
      <c r="EI1030" s="328"/>
      <c r="EJ1030" s="328"/>
      <c r="EK1030" s="328"/>
      <c r="EL1030" s="328"/>
      <c r="EM1030" s="328"/>
      <c r="EN1030" s="328"/>
      <c r="EO1030" s="328"/>
      <c r="EP1030" s="328"/>
      <c r="EQ1030" s="328"/>
      <c r="ER1030" s="328"/>
      <c r="ES1030" s="328"/>
      <c r="ET1030" s="328"/>
      <c r="EU1030" s="328"/>
      <c r="EV1030" s="328"/>
      <c r="EW1030" s="328"/>
      <c r="EX1030" s="328"/>
      <c r="EY1030" s="328"/>
      <c r="EZ1030" s="328"/>
      <c r="FA1030" s="328"/>
      <c r="FB1030" s="328"/>
      <c r="FC1030" s="328"/>
      <c r="FD1030" s="328"/>
      <c r="FE1030" s="328"/>
      <c r="FF1030" s="328"/>
      <c r="FG1030" s="328"/>
      <c r="FH1030" s="328"/>
      <c r="FI1030" s="328"/>
      <c r="FJ1030" s="328"/>
      <c r="FK1030" s="328"/>
      <c r="FL1030" s="328"/>
      <c r="FM1030" s="328"/>
      <c r="FN1030" s="328"/>
      <c r="FO1030" s="328"/>
      <c r="FP1030" s="328"/>
      <c r="FQ1030" s="328"/>
      <c r="FR1030" s="328"/>
      <c r="FS1030" s="328"/>
      <c r="FT1030" s="328"/>
      <c r="FU1030" s="328"/>
      <c r="FV1030" s="328"/>
      <c r="FW1030" s="328"/>
      <c r="FX1030" s="328"/>
      <c r="FY1030" s="328"/>
      <c r="FZ1030" s="328"/>
      <c r="GA1030" s="328"/>
      <c r="GB1030" s="328"/>
      <c r="GC1030" s="328"/>
      <c r="GD1030" s="328"/>
      <c r="GE1030" s="328"/>
      <c r="GF1030" s="328"/>
      <c r="GG1030" s="328"/>
      <c r="GH1030" s="328"/>
      <c r="GI1030" s="328"/>
      <c r="GJ1030" s="328"/>
      <c r="GK1030" s="328"/>
      <c r="GL1030" s="328"/>
      <c r="GM1030" s="328"/>
      <c r="GN1030" s="328"/>
      <c r="GO1030" s="328"/>
      <c r="GP1030" s="328"/>
      <c r="GQ1030" s="328"/>
      <c r="GR1030" s="328"/>
      <c r="GS1030" s="328"/>
      <c r="GT1030" s="328"/>
      <c r="GU1030" s="328"/>
      <c r="GV1030" s="328"/>
      <c r="GW1030" s="328"/>
      <c r="GX1030" s="328"/>
      <c r="GY1030" s="328"/>
      <c r="GZ1030" s="328"/>
      <c r="HA1030" s="328"/>
      <c r="HB1030" s="328"/>
      <c r="HC1030" s="328"/>
    </row>
    <row r="1031" spans="1:211" s="10" customFormat="1" ht="22.5" customHeight="1" x14ac:dyDescent="0.3">
      <c r="A1031" s="301" t="s">
        <v>343</v>
      </c>
      <c r="B1031" s="34" t="s">
        <v>45</v>
      </c>
      <c r="C1031" s="33"/>
      <c r="D1031" s="332">
        <v>1275.4079999999999</v>
      </c>
      <c r="E1031" s="326">
        <f t="shared" ref="E1031:E1039" si="292">D1031*4.5</f>
        <v>5739.3359999999993</v>
      </c>
      <c r="F1031" s="608">
        <f t="shared" ref="F1031:F1036" si="293">ROUND(D1031+E1031,0)</f>
        <v>7015</v>
      </c>
      <c r="G1031" s="328"/>
      <c r="H1031" s="328"/>
      <c r="I1031" s="328"/>
      <c r="J1031" s="328"/>
      <c r="K1031" s="328"/>
      <c r="L1031" s="328"/>
      <c r="M1031" s="328"/>
      <c r="N1031" s="328"/>
      <c r="O1031" s="328"/>
      <c r="P1031" s="328"/>
      <c r="Q1031" s="328"/>
      <c r="R1031" s="328"/>
      <c r="S1031" s="328"/>
      <c r="T1031" s="328"/>
      <c r="U1031" s="328"/>
      <c r="V1031" s="328"/>
      <c r="W1031" s="328"/>
      <c r="X1031" s="328"/>
      <c r="Y1031" s="328"/>
      <c r="Z1031" s="328"/>
      <c r="AA1031" s="328"/>
      <c r="AB1031" s="328"/>
      <c r="AC1031" s="328"/>
      <c r="AD1031" s="328"/>
      <c r="AE1031" s="328"/>
      <c r="AF1031" s="328"/>
      <c r="AG1031" s="328"/>
      <c r="AH1031" s="328"/>
      <c r="AI1031" s="328"/>
      <c r="AJ1031" s="328"/>
      <c r="AK1031" s="328"/>
      <c r="AL1031" s="328"/>
      <c r="AM1031" s="328"/>
      <c r="AN1031" s="328"/>
      <c r="AO1031" s="328"/>
      <c r="AP1031" s="328"/>
      <c r="AQ1031" s="328"/>
      <c r="AR1031" s="328"/>
      <c r="AS1031" s="328"/>
      <c r="AT1031" s="328"/>
      <c r="AU1031" s="328"/>
      <c r="AV1031" s="328"/>
      <c r="AW1031" s="328"/>
      <c r="AX1031" s="328"/>
      <c r="AY1031" s="328"/>
      <c r="AZ1031" s="328"/>
      <c r="BA1031" s="328"/>
      <c r="BB1031" s="328"/>
      <c r="BC1031" s="328"/>
      <c r="BD1031" s="328"/>
      <c r="BE1031" s="328"/>
      <c r="BF1031" s="328"/>
      <c r="BG1031" s="328"/>
      <c r="BH1031" s="328"/>
      <c r="BI1031" s="328"/>
      <c r="BJ1031" s="328"/>
      <c r="BK1031" s="328"/>
      <c r="BL1031" s="328"/>
      <c r="BM1031" s="328"/>
      <c r="BN1031" s="328"/>
      <c r="BO1031" s="328"/>
      <c r="BP1031" s="328"/>
      <c r="BQ1031" s="328"/>
      <c r="BR1031" s="328"/>
      <c r="BS1031" s="328"/>
      <c r="BT1031" s="328"/>
      <c r="BU1031" s="328"/>
      <c r="BV1031" s="328"/>
      <c r="BW1031" s="328"/>
      <c r="BX1031" s="328"/>
      <c r="BY1031" s="328"/>
      <c r="BZ1031" s="328"/>
      <c r="CA1031" s="328"/>
      <c r="CB1031" s="328"/>
      <c r="CC1031" s="328"/>
      <c r="CD1031" s="328"/>
      <c r="CE1031" s="328"/>
      <c r="CF1031" s="328"/>
      <c r="CG1031" s="328"/>
      <c r="CH1031" s="328"/>
      <c r="CI1031" s="328"/>
      <c r="CJ1031" s="328"/>
      <c r="CK1031" s="328"/>
      <c r="CL1031" s="328"/>
      <c r="CM1031" s="328"/>
      <c r="CN1031" s="328"/>
      <c r="CO1031" s="328"/>
      <c r="CP1031" s="328"/>
      <c r="CQ1031" s="328"/>
      <c r="CR1031" s="328"/>
      <c r="CS1031" s="328"/>
      <c r="CT1031" s="328"/>
      <c r="CU1031" s="328"/>
      <c r="CV1031" s="328"/>
      <c r="CW1031" s="328"/>
      <c r="CX1031" s="328"/>
      <c r="CY1031" s="328"/>
      <c r="CZ1031" s="328"/>
      <c r="DA1031" s="328"/>
      <c r="DB1031" s="328"/>
      <c r="DC1031" s="328"/>
      <c r="DD1031" s="328"/>
      <c r="DE1031" s="328"/>
      <c r="DF1031" s="328"/>
      <c r="DG1031" s="328"/>
      <c r="DH1031" s="328"/>
      <c r="DI1031" s="328"/>
      <c r="DJ1031" s="328"/>
      <c r="DK1031" s="328"/>
      <c r="DL1031" s="328"/>
      <c r="DM1031" s="328"/>
      <c r="DN1031" s="328"/>
      <c r="DO1031" s="328"/>
      <c r="DP1031" s="328"/>
      <c r="DQ1031" s="328"/>
      <c r="DR1031" s="328"/>
      <c r="DS1031" s="328"/>
      <c r="DT1031" s="328"/>
      <c r="DU1031" s="328"/>
      <c r="DV1031" s="328"/>
      <c r="DW1031" s="328"/>
      <c r="DX1031" s="328"/>
      <c r="DY1031" s="328"/>
      <c r="DZ1031" s="328"/>
      <c r="EA1031" s="328"/>
      <c r="EB1031" s="328"/>
      <c r="EC1031" s="328"/>
      <c r="ED1031" s="328"/>
      <c r="EE1031" s="328"/>
      <c r="EF1031" s="328"/>
      <c r="EG1031" s="328"/>
      <c r="EH1031" s="328"/>
      <c r="EI1031" s="328"/>
      <c r="EJ1031" s="328"/>
      <c r="EK1031" s="328"/>
      <c r="EL1031" s="328"/>
      <c r="EM1031" s="328"/>
      <c r="EN1031" s="328"/>
      <c r="EO1031" s="328"/>
      <c r="EP1031" s="328"/>
      <c r="EQ1031" s="328"/>
      <c r="ER1031" s="328"/>
      <c r="ES1031" s="328"/>
      <c r="ET1031" s="328"/>
      <c r="EU1031" s="328"/>
      <c r="EV1031" s="328"/>
      <c r="EW1031" s="328"/>
      <c r="EX1031" s="328"/>
      <c r="EY1031" s="328"/>
      <c r="EZ1031" s="328"/>
      <c r="FA1031" s="328"/>
      <c r="FB1031" s="328"/>
      <c r="FC1031" s="328"/>
      <c r="FD1031" s="328"/>
      <c r="FE1031" s="328"/>
      <c r="FF1031" s="328"/>
      <c r="FG1031" s="328"/>
      <c r="FH1031" s="328"/>
      <c r="FI1031" s="328"/>
      <c r="FJ1031" s="328"/>
      <c r="FK1031" s="328"/>
      <c r="FL1031" s="328"/>
      <c r="FM1031" s="328"/>
      <c r="FN1031" s="328"/>
      <c r="FO1031" s="328"/>
      <c r="FP1031" s="328"/>
      <c r="FQ1031" s="328"/>
      <c r="FR1031" s="328"/>
      <c r="FS1031" s="328"/>
      <c r="FT1031" s="328"/>
      <c r="FU1031" s="328"/>
      <c r="FV1031" s="328"/>
      <c r="FW1031" s="328"/>
      <c r="FX1031" s="328"/>
      <c r="FY1031" s="328"/>
      <c r="FZ1031" s="328"/>
      <c r="GA1031" s="328"/>
      <c r="GB1031" s="328"/>
      <c r="GC1031" s="328"/>
      <c r="GD1031" s="328"/>
      <c r="GE1031" s="328"/>
      <c r="GF1031" s="328"/>
      <c r="GG1031" s="328"/>
      <c r="GH1031" s="328"/>
      <c r="GI1031" s="328"/>
      <c r="GJ1031" s="328"/>
      <c r="GK1031" s="328"/>
      <c r="GL1031" s="328"/>
      <c r="GM1031" s="328"/>
      <c r="GN1031" s="328"/>
      <c r="GO1031" s="328"/>
      <c r="GP1031" s="328"/>
      <c r="GQ1031" s="328"/>
      <c r="GR1031" s="328"/>
      <c r="GS1031" s="328"/>
      <c r="GT1031" s="328"/>
      <c r="GU1031" s="328"/>
      <c r="GV1031" s="328"/>
      <c r="GW1031" s="328"/>
      <c r="GX1031" s="328"/>
      <c r="GY1031" s="328"/>
      <c r="GZ1031" s="328"/>
      <c r="HA1031" s="328"/>
      <c r="HB1031" s="328"/>
      <c r="HC1031" s="328"/>
    </row>
    <row r="1032" spans="1:211" s="10" customFormat="1" ht="22.5" customHeight="1" x14ac:dyDescent="0.3">
      <c r="A1032" s="301" t="s">
        <v>344</v>
      </c>
      <c r="B1032" s="34" t="s">
        <v>45</v>
      </c>
      <c r="C1032" s="33"/>
      <c r="D1032" s="332">
        <v>12754.08</v>
      </c>
      <c r="E1032" s="326">
        <f t="shared" si="292"/>
        <v>57393.36</v>
      </c>
      <c r="F1032" s="608">
        <f t="shared" si="293"/>
        <v>70147</v>
      </c>
      <c r="G1032" s="393"/>
      <c r="H1032" s="393"/>
      <c r="I1032" s="393"/>
      <c r="J1032" s="393"/>
      <c r="K1032" s="393"/>
      <c r="L1032" s="393"/>
      <c r="M1032" s="393"/>
      <c r="N1032" s="393"/>
      <c r="O1032" s="393"/>
      <c r="P1032" s="393"/>
      <c r="Q1032" s="393"/>
      <c r="R1032" s="393"/>
      <c r="S1032" s="393"/>
      <c r="T1032" s="393"/>
      <c r="U1032" s="393"/>
      <c r="V1032" s="393"/>
      <c r="W1032" s="393"/>
      <c r="X1032" s="393"/>
      <c r="Y1032" s="393"/>
      <c r="Z1032" s="393"/>
      <c r="AA1032" s="393"/>
      <c r="AB1032" s="393"/>
      <c r="AC1032" s="393"/>
      <c r="AD1032" s="393"/>
      <c r="AE1032" s="393"/>
      <c r="AF1032" s="393"/>
      <c r="AG1032" s="393"/>
      <c r="AH1032" s="393"/>
      <c r="AI1032" s="393"/>
      <c r="AJ1032" s="393"/>
      <c r="AK1032" s="393"/>
      <c r="AL1032" s="393"/>
      <c r="AM1032" s="393"/>
      <c r="AN1032" s="393"/>
      <c r="AO1032" s="393"/>
      <c r="AP1032" s="393"/>
      <c r="AQ1032" s="393"/>
      <c r="AR1032" s="393"/>
      <c r="AS1032" s="393"/>
      <c r="AT1032" s="393"/>
      <c r="AU1032" s="393"/>
      <c r="AV1032" s="393"/>
      <c r="AW1032" s="393"/>
      <c r="AX1032" s="393"/>
      <c r="AY1032" s="393"/>
      <c r="AZ1032" s="393"/>
      <c r="BA1032" s="393"/>
      <c r="BB1032" s="393"/>
      <c r="BC1032" s="393"/>
      <c r="BD1032" s="393"/>
      <c r="BE1032" s="393"/>
      <c r="BF1032" s="393"/>
      <c r="BG1032" s="393"/>
      <c r="BH1032" s="393"/>
      <c r="BI1032" s="393"/>
      <c r="BJ1032" s="393"/>
      <c r="BK1032" s="393"/>
      <c r="BL1032" s="393"/>
      <c r="BM1032" s="393"/>
      <c r="BN1032" s="393"/>
      <c r="BO1032" s="393"/>
      <c r="BP1032" s="393"/>
      <c r="BQ1032" s="393"/>
      <c r="BR1032" s="393"/>
      <c r="BS1032" s="393"/>
      <c r="BT1032" s="393"/>
      <c r="BU1032" s="393"/>
      <c r="BV1032" s="393"/>
      <c r="BW1032" s="393"/>
      <c r="BX1032" s="393"/>
      <c r="BY1032" s="393"/>
      <c r="BZ1032" s="393"/>
      <c r="CA1032" s="393"/>
      <c r="CB1032" s="393"/>
      <c r="CC1032" s="393"/>
      <c r="CD1032" s="393"/>
      <c r="CE1032" s="393"/>
      <c r="CF1032" s="393"/>
      <c r="CG1032" s="393"/>
      <c r="CH1032" s="393"/>
      <c r="CI1032" s="393"/>
      <c r="CJ1032" s="393"/>
      <c r="CK1032" s="393"/>
      <c r="CL1032" s="393"/>
      <c r="CM1032" s="393"/>
      <c r="CN1032" s="393"/>
      <c r="CO1032" s="393"/>
      <c r="CP1032" s="393"/>
      <c r="CQ1032" s="393"/>
      <c r="CR1032" s="393"/>
      <c r="CS1032" s="393"/>
      <c r="CT1032" s="393"/>
      <c r="CU1032" s="393"/>
      <c r="CV1032" s="393"/>
      <c r="CW1032" s="393"/>
      <c r="CX1032" s="393"/>
      <c r="CY1032" s="393"/>
      <c r="CZ1032" s="393"/>
      <c r="DA1032" s="393"/>
      <c r="DB1032" s="393"/>
      <c r="DC1032" s="393"/>
      <c r="DD1032" s="393"/>
      <c r="DE1032" s="393"/>
      <c r="DF1032" s="393"/>
      <c r="DG1032" s="393"/>
      <c r="DH1032" s="393"/>
      <c r="DI1032" s="393"/>
      <c r="DJ1032" s="393"/>
      <c r="DK1032" s="393"/>
      <c r="DL1032" s="393"/>
      <c r="DM1032" s="393"/>
      <c r="DN1032" s="393"/>
      <c r="DO1032" s="393"/>
      <c r="DP1032" s="393"/>
      <c r="DQ1032" s="393"/>
      <c r="DR1032" s="393"/>
      <c r="DS1032" s="393"/>
      <c r="DT1032" s="393"/>
      <c r="DU1032" s="393"/>
      <c r="DV1032" s="393"/>
      <c r="DW1032" s="393"/>
      <c r="DX1032" s="393"/>
      <c r="DY1032" s="393"/>
      <c r="DZ1032" s="393"/>
      <c r="EA1032" s="393"/>
      <c r="EB1032" s="393"/>
      <c r="EC1032" s="393"/>
      <c r="ED1032" s="393"/>
      <c r="EE1032" s="393"/>
      <c r="EF1032" s="393"/>
      <c r="EG1032" s="393"/>
      <c r="EH1032" s="393"/>
      <c r="EI1032" s="393"/>
      <c r="EJ1032" s="393"/>
      <c r="EK1032" s="393"/>
      <c r="EL1032" s="393"/>
      <c r="EM1032" s="393"/>
      <c r="EN1032" s="393"/>
      <c r="EO1032" s="393"/>
      <c r="EP1032" s="393"/>
      <c r="EQ1032" s="393"/>
      <c r="ER1032" s="393"/>
      <c r="ES1032" s="393"/>
      <c r="ET1032" s="393"/>
      <c r="EU1032" s="393"/>
      <c r="EV1032" s="393"/>
      <c r="EW1032" s="393"/>
      <c r="EX1032" s="393"/>
      <c r="EY1032" s="393"/>
      <c r="EZ1032" s="393"/>
      <c r="FA1032" s="393"/>
      <c r="FB1032" s="393"/>
      <c r="FC1032" s="393"/>
      <c r="FD1032" s="393"/>
      <c r="FE1032" s="393"/>
      <c r="FF1032" s="393"/>
      <c r="FG1032" s="393"/>
      <c r="FH1032" s="393"/>
      <c r="FI1032" s="393"/>
      <c r="FJ1032" s="393"/>
      <c r="FK1032" s="393"/>
      <c r="FL1032" s="393"/>
      <c r="FM1032" s="393"/>
      <c r="FN1032" s="393"/>
      <c r="FO1032" s="393"/>
      <c r="FP1032" s="393"/>
      <c r="FQ1032" s="393"/>
      <c r="FR1032" s="393"/>
      <c r="FS1032" s="393"/>
      <c r="FT1032" s="393"/>
      <c r="FU1032" s="393"/>
      <c r="FV1032" s="393"/>
      <c r="FW1032" s="393"/>
      <c r="FX1032" s="393"/>
      <c r="FY1032" s="393"/>
      <c r="FZ1032" s="393"/>
      <c r="GA1032" s="393"/>
      <c r="GB1032" s="393"/>
      <c r="GC1032" s="393"/>
      <c r="GD1032" s="393"/>
      <c r="GE1032" s="393"/>
      <c r="GF1032" s="393"/>
      <c r="GG1032" s="393"/>
      <c r="GH1032" s="393"/>
      <c r="GI1032" s="393"/>
      <c r="GJ1032" s="393"/>
      <c r="GK1032" s="393"/>
      <c r="GL1032" s="393"/>
      <c r="GM1032" s="393"/>
      <c r="GN1032" s="393"/>
      <c r="GO1032" s="393"/>
      <c r="GP1032" s="393"/>
      <c r="GQ1032" s="393"/>
      <c r="GR1032" s="393"/>
      <c r="GS1032" s="393"/>
      <c r="GT1032" s="393"/>
      <c r="GU1032" s="393"/>
      <c r="GV1032" s="393"/>
      <c r="GW1032" s="393"/>
      <c r="GX1032" s="393"/>
      <c r="GY1032" s="393"/>
      <c r="GZ1032" s="393"/>
      <c r="HA1032" s="393"/>
      <c r="HB1032" s="393"/>
      <c r="HC1032" s="393"/>
    </row>
    <row r="1033" spans="1:211" s="10" customFormat="1" x14ac:dyDescent="0.3">
      <c r="A1033" s="301" t="s">
        <v>345</v>
      </c>
      <c r="B1033" s="34" t="s">
        <v>45</v>
      </c>
      <c r="C1033" s="33"/>
      <c r="D1033" s="332">
        <v>1275.4079999999999</v>
      </c>
      <c r="E1033" s="326">
        <f t="shared" si="292"/>
        <v>5739.3359999999993</v>
      </c>
      <c r="F1033" s="608">
        <f t="shared" si="293"/>
        <v>7015</v>
      </c>
      <c r="G1033" s="328"/>
      <c r="H1033" s="328"/>
      <c r="I1033" s="328"/>
      <c r="J1033" s="328"/>
      <c r="K1033" s="328"/>
      <c r="L1033" s="328"/>
      <c r="M1033" s="328"/>
      <c r="N1033" s="328"/>
      <c r="O1033" s="328"/>
      <c r="P1033" s="328"/>
      <c r="Q1033" s="328"/>
      <c r="R1033" s="328"/>
      <c r="S1033" s="328"/>
      <c r="T1033" s="328"/>
      <c r="U1033" s="328"/>
      <c r="V1033" s="328"/>
      <c r="W1033" s="328"/>
      <c r="X1033" s="328"/>
      <c r="Y1033" s="328"/>
      <c r="Z1033" s="328"/>
      <c r="AA1033" s="328"/>
      <c r="AB1033" s="328"/>
      <c r="AC1033" s="328"/>
      <c r="AD1033" s="328"/>
      <c r="AE1033" s="328"/>
      <c r="AF1033" s="328"/>
      <c r="AG1033" s="328"/>
      <c r="AH1033" s="328"/>
      <c r="AI1033" s="328"/>
      <c r="AJ1033" s="328"/>
      <c r="AK1033" s="328"/>
      <c r="AL1033" s="328"/>
      <c r="AM1033" s="328"/>
      <c r="AN1033" s="328"/>
      <c r="AO1033" s="328"/>
      <c r="AP1033" s="328"/>
      <c r="AQ1033" s="328"/>
      <c r="AR1033" s="328"/>
      <c r="AS1033" s="328"/>
      <c r="AT1033" s="328"/>
      <c r="AU1033" s="328"/>
      <c r="AV1033" s="328"/>
      <c r="AW1033" s="328"/>
      <c r="AX1033" s="328"/>
      <c r="AY1033" s="328"/>
      <c r="AZ1033" s="328"/>
      <c r="BA1033" s="328"/>
      <c r="BB1033" s="328"/>
      <c r="BC1033" s="328"/>
      <c r="BD1033" s="328"/>
      <c r="BE1033" s="328"/>
      <c r="BF1033" s="328"/>
      <c r="BG1033" s="328"/>
      <c r="BH1033" s="328"/>
      <c r="BI1033" s="328"/>
      <c r="BJ1033" s="328"/>
      <c r="BK1033" s="328"/>
      <c r="BL1033" s="328"/>
      <c r="BM1033" s="328"/>
      <c r="BN1033" s="328"/>
      <c r="BO1033" s="328"/>
      <c r="BP1033" s="328"/>
      <c r="BQ1033" s="328"/>
      <c r="BR1033" s="328"/>
      <c r="BS1033" s="328"/>
      <c r="BT1033" s="328"/>
      <c r="BU1033" s="328"/>
      <c r="BV1033" s="328"/>
      <c r="BW1033" s="328"/>
      <c r="BX1033" s="328"/>
      <c r="BY1033" s="328"/>
      <c r="BZ1033" s="328"/>
      <c r="CA1033" s="328"/>
      <c r="CB1033" s="328"/>
      <c r="CC1033" s="328"/>
      <c r="CD1033" s="328"/>
      <c r="CE1033" s="328"/>
      <c r="CF1033" s="328"/>
      <c r="CG1033" s="328"/>
      <c r="CH1033" s="328"/>
      <c r="CI1033" s="328"/>
      <c r="CJ1033" s="328"/>
      <c r="CK1033" s="328"/>
      <c r="CL1033" s="328"/>
      <c r="CM1033" s="328"/>
      <c r="CN1033" s="328"/>
      <c r="CO1033" s="328"/>
      <c r="CP1033" s="328"/>
      <c r="CQ1033" s="328"/>
      <c r="CR1033" s="328"/>
      <c r="CS1033" s="328"/>
      <c r="CT1033" s="328"/>
      <c r="CU1033" s="328"/>
      <c r="CV1033" s="328"/>
      <c r="CW1033" s="328"/>
      <c r="CX1033" s="328"/>
      <c r="CY1033" s="328"/>
      <c r="CZ1033" s="328"/>
      <c r="DA1033" s="328"/>
      <c r="DB1033" s="328"/>
      <c r="DC1033" s="328"/>
      <c r="DD1033" s="328"/>
      <c r="DE1033" s="328"/>
      <c r="DF1033" s="328"/>
      <c r="DG1033" s="328"/>
      <c r="DH1033" s="328"/>
      <c r="DI1033" s="328"/>
      <c r="DJ1033" s="328"/>
      <c r="DK1033" s="328"/>
      <c r="DL1033" s="328"/>
      <c r="DM1033" s="328"/>
      <c r="DN1033" s="328"/>
      <c r="DO1033" s="328"/>
      <c r="DP1033" s="328"/>
      <c r="DQ1033" s="328"/>
      <c r="DR1033" s="328"/>
      <c r="DS1033" s="328"/>
      <c r="DT1033" s="328"/>
      <c r="DU1033" s="328"/>
      <c r="DV1033" s="328"/>
      <c r="DW1033" s="328"/>
      <c r="DX1033" s="328"/>
      <c r="DY1033" s="328"/>
      <c r="DZ1033" s="328"/>
      <c r="EA1033" s="328"/>
      <c r="EB1033" s="328"/>
      <c r="EC1033" s="328"/>
      <c r="ED1033" s="328"/>
      <c r="EE1033" s="328"/>
      <c r="EF1033" s="328"/>
      <c r="EG1033" s="328"/>
      <c r="EH1033" s="328"/>
      <c r="EI1033" s="328"/>
      <c r="EJ1033" s="328"/>
      <c r="EK1033" s="328"/>
      <c r="EL1033" s="328"/>
      <c r="EM1033" s="328"/>
      <c r="EN1033" s="328"/>
      <c r="EO1033" s="328"/>
      <c r="EP1033" s="328"/>
      <c r="EQ1033" s="328"/>
      <c r="ER1033" s="328"/>
      <c r="ES1033" s="328"/>
      <c r="ET1033" s="328"/>
      <c r="EU1033" s="328"/>
      <c r="EV1033" s="328"/>
      <c r="EW1033" s="328"/>
      <c r="EX1033" s="328"/>
      <c r="EY1033" s="328"/>
      <c r="EZ1033" s="328"/>
      <c r="FA1033" s="328"/>
      <c r="FB1033" s="328"/>
      <c r="FC1033" s="328"/>
      <c r="FD1033" s="328"/>
      <c r="FE1033" s="328"/>
      <c r="FF1033" s="328"/>
      <c r="FG1033" s="328"/>
      <c r="FH1033" s="328"/>
      <c r="FI1033" s="328"/>
      <c r="FJ1033" s="328"/>
      <c r="FK1033" s="328"/>
      <c r="FL1033" s="328"/>
      <c r="FM1033" s="328"/>
      <c r="FN1033" s="328"/>
      <c r="FO1033" s="328"/>
      <c r="FP1033" s="328"/>
      <c r="FQ1033" s="328"/>
      <c r="FR1033" s="328"/>
      <c r="FS1033" s="328"/>
      <c r="FT1033" s="328"/>
      <c r="FU1033" s="328"/>
      <c r="FV1033" s="328"/>
      <c r="FW1033" s="328"/>
      <c r="FX1033" s="328"/>
      <c r="FY1033" s="328"/>
      <c r="FZ1033" s="328"/>
      <c r="GA1033" s="328"/>
      <c r="GB1033" s="328"/>
      <c r="GC1033" s="328"/>
      <c r="GD1033" s="328"/>
      <c r="GE1033" s="328"/>
      <c r="GF1033" s="328"/>
      <c r="GG1033" s="328"/>
      <c r="GH1033" s="328"/>
      <c r="GI1033" s="328"/>
      <c r="GJ1033" s="328"/>
      <c r="GK1033" s="328"/>
      <c r="GL1033" s="328"/>
      <c r="GM1033" s="328"/>
      <c r="GN1033" s="328"/>
      <c r="GO1033" s="328"/>
      <c r="GP1033" s="328"/>
      <c r="GQ1033" s="328"/>
      <c r="GR1033" s="328"/>
      <c r="GS1033" s="328"/>
      <c r="GT1033" s="328"/>
      <c r="GU1033" s="328"/>
      <c r="GV1033" s="328"/>
      <c r="GW1033" s="328"/>
      <c r="GX1033" s="328"/>
      <c r="GY1033" s="328"/>
      <c r="GZ1033" s="328"/>
      <c r="HA1033" s="328"/>
      <c r="HB1033" s="328"/>
      <c r="HC1033" s="328"/>
    </row>
    <row r="1034" spans="1:211" s="10" customFormat="1" x14ac:dyDescent="0.3">
      <c r="A1034" s="301" t="s">
        <v>346</v>
      </c>
      <c r="B1034" s="34" t="s">
        <v>45</v>
      </c>
      <c r="C1034" s="33"/>
      <c r="D1034" s="332">
        <v>4251.3600000000006</v>
      </c>
      <c r="E1034" s="326">
        <f t="shared" si="292"/>
        <v>19131.120000000003</v>
      </c>
      <c r="F1034" s="608">
        <f t="shared" si="293"/>
        <v>23382</v>
      </c>
      <c r="G1034" s="393"/>
      <c r="H1034" s="393"/>
      <c r="I1034" s="393"/>
      <c r="J1034" s="393"/>
      <c r="K1034" s="393"/>
      <c r="L1034" s="393"/>
      <c r="M1034" s="393"/>
      <c r="N1034" s="393"/>
      <c r="O1034" s="393"/>
      <c r="P1034" s="393"/>
      <c r="Q1034" s="393"/>
      <c r="R1034" s="393"/>
      <c r="S1034" s="393"/>
      <c r="T1034" s="393"/>
      <c r="U1034" s="393"/>
      <c r="V1034" s="393"/>
      <c r="W1034" s="393"/>
      <c r="X1034" s="393"/>
      <c r="Y1034" s="393"/>
      <c r="Z1034" s="393"/>
      <c r="AA1034" s="393"/>
      <c r="AB1034" s="393"/>
      <c r="AC1034" s="393"/>
      <c r="AD1034" s="393"/>
      <c r="AE1034" s="393"/>
      <c r="AF1034" s="393"/>
      <c r="AG1034" s="393"/>
      <c r="AH1034" s="393"/>
      <c r="AI1034" s="393"/>
      <c r="AJ1034" s="393"/>
      <c r="AK1034" s="393"/>
      <c r="AL1034" s="393"/>
      <c r="AM1034" s="393"/>
      <c r="AN1034" s="393"/>
      <c r="AO1034" s="393"/>
      <c r="AP1034" s="393"/>
      <c r="AQ1034" s="393"/>
      <c r="AR1034" s="393"/>
      <c r="AS1034" s="393"/>
      <c r="AT1034" s="393"/>
      <c r="AU1034" s="393"/>
      <c r="AV1034" s="393"/>
      <c r="AW1034" s="393"/>
      <c r="AX1034" s="393"/>
      <c r="AY1034" s="393"/>
      <c r="AZ1034" s="393"/>
      <c r="BA1034" s="393"/>
      <c r="BB1034" s="393"/>
      <c r="BC1034" s="393"/>
      <c r="BD1034" s="393"/>
      <c r="BE1034" s="393"/>
      <c r="BF1034" s="393"/>
      <c r="BG1034" s="393"/>
      <c r="BH1034" s="393"/>
      <c r="BI1034" s="393"/>
      <c r="BJ1034" s="393"/>
      <c r="BK1034" s="393"/>
      <c r="BL1034" s="393"/>
      <c r="BM1034" s="393"/>
      <c r="BN1034" s="393"/>
      <c r="BO1034" s="393"/>
      <c r="BP1034" s="393"/>
      <c r="BQ1034" s="393"/>
      <c r="BR1034" s="393"/>
      <c r="BS1034" s="393"/>
      <c r="BT1034" s="393"/>
      <c r="BU1034" s="393"/>
      <c r="BV1034" s="393"/>
      <c r="BW1034" s="393"/>
      <c r="BX1034" s="393"/>
      <c r="BY1034" s="393"/>
      <c r="BZ1034" s="393"/>
      <c r="CA1034" s="393"/>
      <c r="CB1034" s="393"/>
      <c r="CC1034" s="393"/>
      <c r="CD1034" s="393"/>
      <c r="CE1034" s="393"/>
      <c r="CF1034" s="393"/>
      <c r="CG1034" s="393"/>
      <c r="CH1034" s="393"/>
      <c r="CI1034" s="393"/>
      <c r="CJ1034" s="393"/>
      <c r="CK1034" s="393"/>
      <c r="CL1034" s="393"/>
      <c r="CM1034" s="393"/>
      <c r="CN1034" s="393"/>
      <c r="CO1034" s="393"/>
      <c r="CP1034" s="393"/>
      <c r="CQ1034" s="393"/>
      <c r="CR1034" s="393"/>
      <c r="CS1034" s="393"/>
      <c r="CT1034" s="393"/>
      <c r="CU1034" s="393"/>
      <c r="CV1034" s="393"/>
      <c r="CW1034" s="393"/>
      <c r="CX1034" s="393"/>
      <c r="CY1034" s="393"/>
      <c r="CZ1034" s="393"/>
      <c r="DA1034" s="393"/>
      <c r="DB1034" s="393"/>
      <c r="DC1034" s="393"/>
      <c r="DD1034" s="393"/>
      <c r="DE1034" s="393"/>
      <c r="DF1034" s="393"/>
      <c r="DG1034" s="393"/>
      <c r="DH1034" s="393"/>
      <c r="DI1034" s="393"/>
      <c r="DJ1034" s="393"/>
      <c r="DK1034" s="393"/>
      <c r="DL1034" s="393"/>
      <c r="DM1034" s="393"/>
      <c r="DN1034" s="393"/>
      <c r="DO1034" s="393"/>
      <c r="DP1034" s="393"/>
      <c r="DQ1034" s="393"/>
      <c r="DR1034" s="393"/>
      <c r="DS1034" s="393"/>
      <c r="DT1034" s="393"/>
      <c r="DU1034" s="393"/>
      <c r="DV1034" s="393"/>
      <c r="DW1034" s="393"/>
      <c r="DX1034" s="393"/>
      <c r="DY1034" s="393"/>
      <c r="DZ1034" s="393"/>
      <c r="EA1034" s="393"/>
      <c r="EB1034" s="393"/>
      <c r="EC1034" s="393"/>
      <c r="ED1034" s="393"/>
      <c r="EE1034" s="393"/>
      <c r="EF1034" s="393"/>
      <c r="EG1034" s="393"/>
      <c r="EH1034" s="393"/>
      <c r="EI1034" s="393"/>
      <c r="EJ1034" s="393"/>
      <c r="EK1034" s="393"/>
      <c r="EL1034" s="393"/>
      <c r="EM1034" s="393"/>
      <c r="EN1034" s="393"/>
      <c r="EO1034" s="393"/>
      <c r="EP1034" s="393"/>
      <c r="EQ1034" s="393"/>
      <c r="ER1034" s="393"/>
      <c r="ES1034" s="393"/>
      <c r="ET1034" s="393"/>
      <c r="EU1034" s="393"/>
      <c r="EV1034" s="393"/>
      <c r="EW1034" s="393"/>
      <c r="EX1034" s="393"/>
      <c r="EY1034" s="393"/>
      <c r="EZ1034" s="393"/>
      <c r="FA1034" s="393"/>
      <c r="FB1034" s="393"/>
      <c r="FC1034" s="393"/>
      <c r="FD1034" s="393"/>
      <c r="FE1034" s="393"/>
      <c r="FF1034" s="393"/>
      <c r="FG1034" s="393"/>
      <c r="FH1034" s="393"/>
      <c r="FI1034" s="393"/>
      <c r="FJ1034" s="393"/>
      <c r="FK1034" s="393"/>
      <c r="FL1034" s="393"/>
      <c r="FM1034" s="393"/>
      <c r="FN1034" s="393"/>
      <c r="FO1034" s="393"/>
      <c r="FP1034" s="393"/>
      <c r="FQ1034" s="393"/>
      <c r="FR1034" s="393"/>
      <c r="FS1034" s="393"/>
      <c r="FT1034" s="393"/>
      <c r="FU1034" s="393"/>
      <c r="FV1034" s="393"/>
      <c r="FW1034" s="393"/>
      <c r="FX1034" s="393"/>
      <c r="FY1034" s="393"/>
      <c r="FZ1034" s="393"/>
      <c r="GA1034" s="393"/>
      <c r="GB1034" s="393"/>
      <c r="GC1034" s="393"/>
      <c r="GD1034" s="393"/>
      <c r="GE1034" s="393"/>
      <c r="GF1034" s="393"/>
      <c r="GG1034" s="393"/>
      <c r="GH1034" s="393"/>
      <c r="GI1034" s="393"/>
      <c r="GJ1034" s="393"/>
      <c r="GK1034" s="393"/>
      <c r="GL1034" s="393"/>
      <c r="GM1034" s="393"/>
      <c r="GN1034" s="393"/>
      <c r="GO1034" s="393"/>
      <c r="GP1034" s="393"/>
      <c r="GQ1034" s="393"/>
      <c r="GR1034" s="393"/>
      <c r="GS1034" s="393"/>
      <c r="GT1034" s="393"/>
      <c r="GU1034" s="393"/>
      <c r="GV1034" s="393"/>
      <c r="GW1034" s="393"/>
      <c r="GX1034" s="393"/>
      <c r="GY1034" s="393"/>
      <c r="GZ1034" s="393"/>
      <c r="HA1034" s="393"/>
      <c r="HB1034" s="393"/>
      <c r="HC1034" s="393"/>
    </row>
    <row r="1035" spans="1:211" s="10" customFormat="1" x14ac:dyDescent="0.3">
      <c r="A1035" s="301" t="s">
        <v>347</v>
      </c>
      <c r="B1035" s="34" t="s">
        <v>45</v>
      </c>
      <c r="C1035" s="33"/>
      <c r="D1035" s="332">
        <v>1255.6816896</v>
      </c>
      <c r="E1035" s="326">
        <f t="shared" si="292"/>
        <v>5650.5676032000001</v>
      </c>
      <c r="F1035" s="608">
        <f t="shared" si="293"/>
        <v>6906</v>
      </c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  <c r="EH1035"/>
      <c r="EI1035"/>
      <c r="EJ1035"/>
      <c r="EK1035"/>
      <c r="EL1035"/>
      <c r="EM1035"/>
      <c r="EN1035"/>
      <c r="EO1035"/>
      <c r="EP1035"/>
      <c r="EQ1035"/>
      <c r="ER1035"/>
      <c r="ES1035"/>
      <c r="ET1035"/>
      <c r="EU1035"/>
      <c r="EV1035"/>
      <c r="EW1035"/>
      <c r="EX1035"/>
      <c r="EY1035"/>
      <c r="EZ1035"/>
      <c r="FA1035"/>
      <c r="FB1035"/>
      <c r="FC1035"/>
      <c r="FD1035"/>
      <c r="FE1035"/>
      <c r="FF1035"/>
      <c r="FG1035"/>
      <c r="FH1035"/>
      <c r="FI1035"/>
      <c r="FJ1035"/>
      <c r="FK1035"/>
      <c r="FL1035"/>
      <c r="FM1035"/>
      <c r="FN1035"/>
      <c r="FO1035"/>
      <c r="FP1035"/>
      <c r="FQ1035"/>
      <c r="FR1035"/>
      <c r="FS1035"/>
      <c r="FT1035"/>
      <c r="FU1035"/>
      <c r="FV1035"/>
      <c r="FW1035"/>
      <c r="FX1035"/>
      <c r="FY1035"/>
      <c r="FZ1035"/>
      <c r="GA1035"/>
      <c r="GB1035"/>
      <c r="GC1035"/>
      <c r="GD1035"/>
      <c r="GE1035"/>
      <c r="GF1035"/>
      <c r="GG1035"/>
      <c r="GH1035"/>
      <c r="GI1035"/>
      <c r="GJ1035"/>
      <c r="GK1035"/>
      <c r="GL1035"/>
      <c r="GM1035"/>
      <c r="GN1035"/>
      <c r="GO1035"/>
      <c r="GP1035"/>
      <c r="GQ1035"/>
      <c r="GR1035"/>
      <c r="GS1035"/>
      <c r="GT1035"/>
      <c r="GU1035"/>
      <c r="GV1035"/>
      <c r="GW1035"/>
      <c r="GX1035"/>
      <c r="GY1035"/>
      <c r="GZ1035"/>
      <c r="HA1035"/>
      <c r="HB1035"/>
      <c r="HC1035"/>
    </row>
    <row r="1036" spans="1:211" s="10" customFormat="1" x14ac:dyDescent="0.3">
      <c r="A1036" s="301" t="s">
        <v>348</v>
      </c>
      <c r="B1036" s="34" t="s">
        <v>45</v>
      </c>
      <c r="C1036" s="33"/>
      <c r="D1036" s="332">
        <v>42513.599999999999</v>
      </c>
      <c r="E1036" s="326">
        <f t="shared" si="292"/>
        <v>191311.19999999998</v>
      </c>
      <c r="F1036" s="608">
        <f t="shared" si="293"/>
        <v>233825</v>
      </c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  <c r="EH1036"/>
      <c r="EI1036"/>
      <c r="EJ1036"/>
      <c r="EK1036"/>
      <c r="EL1036"/>
      <c r="EM1036"/>
      <c r="EN1036"/>
      <c r="EO1036"/>
      <c r="EP1036"/>
      <c r="EQ1036"/>
      <c r="ER1036"/>
      <c r="ES1036"/>
      <c r="ET1036"/>
      <c r="EU1036"/>
      <c r="EV1036"/>
      <c r="EW1036"/>
      <c r="EX1036"/>
      <c r="EY1036"/>
      <c r="EZ1036"/>
      <c r="FA1036"/>
      <c r="FB1036"/>
      <c r="FC1036"/>
      <c r="FD1036"/>
      <c r="FE1036"/>
      <c r="FF1036"/>
      <c r="FG1036"/>
      <c r="FH1036"/>
      <c r="FI1036"/>
      <c r="FJ1036"/>
      <c r="FK1036"/>
      <c r="FL1036"/>
      <c r="FM1036"/>
      <c r="FN1036"/>
      <c r="FO1036"/>
      <c r="FP1036"/>
      <c r="FQ1036"/>
      <c r="FR1036"/>
      <c r="FS1036"/>
      <c r="FT1036"/>
      <c r="FU1036"/>
      <c r="FV1036"/>
      <c r="FW1036"/>
      <c r="FX1036"/>
      <c r="FY1036"/>
      <c r="FZ1036"/>
      <c r="GA1036"/>
      <c r="GB1036"/>
      <c r="GC1036"/>
      <c r="GD1036"/>
      <c r="GE1036"/>
      <c r="GF1036"/>
      <c r="GG1036"/>
      <c r="GH1036"/>
      <c r="GI1036"/>
      <c r="GJ1036"/>
      <c r="GK1036"/>
      <c r="GL1036"/>
      <c r="GM1036"/>
      <c r="GN1036"/>
      <c r="GO1036"/>
      <c r="GP1036"/>
      <c r="GQ1036"/>
      <c r="GR1036"/>
      <c r="GS1036"/>
      <c r="GT1036"/>
      <c r="GU1036"/>
      <c r="GV1036"/>
      <c r="GW1036"/>
      <c r="GX1036"/>
      <c r="GY1036"/>
      <c r="GZ1036"/>
      <c r="HA1036"/>
      <c r="HB1036"/>
      <c r="HC1036"/>
    </row>
    <row r="1037" spans="1:211" s="10" customFormat="1" x14ac:dyDescent="0.3">
      <c r="A1037" s="301" t="s">
        <v>349</v>
      </c>
      <c r="B1037" s="34"/>
      <c r="C1037" s="33"/>
      <c r="D1037" s="332"/>
      <c r="E1037" s="326"/>
      <c r="F1037" s="638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  <c r="EH1037"/>
      <c r="EI1037"/>
      <c r="EJ1037"/>
      <c r="EK1037"/>
      <c r="EL1037"/>
      <c r="EM1037"/>
      <c r="EN1037"/>
      <c r="EO1037"/>
      <c r="EP1037"/>
      <c r="EQ1037"/>
      <c r="ER1037"/>
      <c r="ES1037"/>
      <c r="ET1037"/>
      <c r="EU1037"/>
      <c r="EV1037"/>
      <c r="EW1037"/>
      <c r="EX1037"/>
      <c r="EY1037"/>
      <c r="EZ1037"/>
      <c r="FA1037"/>
      <c r="FB1037"/>
      <c r="FC1037"/>
      <c r="FD1037"/>
      <c r="FE1037"/>
      <c r="FF1037"/>
      <c r="FG1037"/>
      <c r="FH1037"/>
      <c r="FI1037"/>
      <c r="FJ1037"/>
      <c r="FK1037"/>
      <c r="FL1037"/>
      <c r="FM1037"/>
      <c r="FN1037"/>
      <c r="FO1037"/>
      <c r="FP1037"/>
      <c r="FQ1037"/>
      <c r="FR1037"/>
      <c r="FS1037"/>
      <c r="FT1037"/>
      <c r="FU1037"/>
      <c r="FV1037"/>
      <c r="FW1037"/>
      <c r="FX1037"/>
      <c r="FY1037"/>
      <c r="FZ1037"/>
      <c r="GA1037"/>
      <c r="GB1037"/>
      <c r="GC1037"/>
      <c r="GD1037"/>
      <c r="GE1037"/>
      <c r="GF1037"/>
      <c r="GG1037"/>
      <c r="GH1037"/>
      <c r="GI1037"/>
      <c r="GJ1037"/>
      <c r="GK1037"/>
      <c r="GL1037"/>
      <c r="GM1037"/>
      <c r="GN1037"/>
      <c r="GO1037"/>
      <c r="GP1037"/>
      <c r="GQ1037"/>
      <c r="GR1037"/>
      <c r="GS1037"/>
      <c r="GT1037"/>
      <c r="GU1037"/>
      <c r="GV1037"/>
      <c r="GW1037"/>
      <c r="GX1037"/>
      <c r="GY1037"/>
      <c r="GZ1037"/>
      <c r="HA1037"/>
      <c r="HB1037"/>
      <c r="HC1037"/>
    </row>
    <row r="1038" spans="1:211" s="10" customFormat="1" x14ac:dyDescent="0.3">
      <c r="A1038" s="301" t="s">
        <v>350</v>
      </c>
      <c r="B1038" s="34" t="s">
        <v>45</v>
      </c>
      <c r="C1038" s="33"/>
      <c r="D1038" s="332">
        <v>1275.4079999999999</v>
      </c>
      <c r="E1038" s="326">
        <f t="shared" si="292"/>
        <v>5739.3359999999993</v>
      </c>
      <c r="F1038" s="608">
        <f t="shared" ref="F1038:F1039" si="294">ROUND(D1038+E1038,0)</f>
        <v>7015</v>
      </c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  <c r="EH1038"/>
      <c r="EI1038"/>
      <c r="EJ1038"/>
      <c r="EK1038"/>
      <c r="EL1038"/>
      <c r="EM1038"/>
      <c r="EN1038"/>
      <c r="EO1038"/>
      <c r="EP1038"/>
      <c r="EQ1038"/>
      <c r="ER1038"/>
      <c r="ES1038"/>
      <c r="ET1038"/>
      <c r="EU1038"/>
      <c r="EV1038"/>
      <c r="EW1038"/>
      <c r="EX1038"/>
      <c r="EY1038"/>
      <c r="EZ1038"/>
      <c r="FA1038"/>
      <c r="FB1038"/>
      <c r="FC1038"/>
      <c r="FD1038"/>
      <c r="FE1038"/>
      <c r="FF1038"/>
      <c r="FG1038"/>
      <c r="FH1038"/>
      <c r="FI1038"/>
      <c r="FJ1038"/>
      <c r="FK1038"/>
      <c r="FL1038"/>
      <c r="FM1038"/>
      <c r="FN1038"/>
      <c r="FO1038"/>
      <c r="FP1038"/>
      <c r="FQ1038"/>
      <c r="FR1038"/>
      <c r="FS1038"/>
      <c r="FT1038"/>
      <c r="FU1038"/>
      <c r="FV1038"/>
      <c r="FW1038"/>
      <c r="FX1038"/>
      <c r="FY1038"/>
      <c r="FZ1038"/>
      <c r="GA1038"/>
      <c r="GB1038"/>
      <c r="GC1038"/>
      <c r="GD1038"/>
      <c r="GE1038"/>
      <c r="GF1038"/>
      <c r="GG1038"/>
      <c r="GH1038"/>
      <c r="GI1038"/>
      <c r="GJ1038"/>
      <c r="GK1038"/>
      <c r="GL1038"/>
      <c r="GM1038"/>
      <c r="GN1038"/>
      <c r="GO1038"/>
      <c r="GP1038"/>
      <c r="GQ1038"/>
      <c r="GR1038"/>
      <c r="GS1038"/>
      <c r="GT1038"/>
      <c r="GU1038"/>
      <c r="GV1038"/>
      <c r="GW1038"/>
      <c r="GX1038"/>
      <c r="GY1038"/>
      <c r="GZ1038"/>
      <c r="HA1038"/>
      <c r="HB1038"/>
      <c r="HC1038"/>
    </row>
    <row r="1039" spans="1:211" s="10" customFormat="1" x14ac:dyDescent="0.3">
      <c r="A1039" s="301" t="s">
        <v>351</v>
      </c>
      <c r="B1039" s="34" t="s">
        <v>45</v>
      </c>
      <c r="C1039" s="33"/>
      <c r="D1039" s="332">
        <v>2125.6800000000003</v>
      </c>
      <c r="E1039" s="326">
        <f t="shared" si="292"/>
        <v>9565.5600000000013</v>
      </c>
      <c r="F1039" s="608">
        <f t="shared" si="294"/>
        <v>11691</v>
      </c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  <c r="EH1039"/>
      <c r="EI1039"/>
      <c r="EJ1039"/>
      <c r="EK1039"/>
      <c r="EL1039"/>
      <c r="EM1039"/>
      <c r="EN1039"/>
      <c r="EO1039"/>
      <c r="EP1039"/>
      <c r="EQ1039"/>
      <c r="ER1039"/>
      <c r="ES1039"/>
      <c r="ET1039"/>
      <c r="EU1039"/>
      <c r="EV1039"/>
      <c r="EW1039"/>
      <c r="EX1039"/>
      <c r="EY1039"/>
      <c r="EZ1039"/>
      <c r="FA1039"/>
      <c r="FB1039"/>
      <c r="FC1039"/>
      <c r="FD1039"/>
      <c r="FE1039"/>
      <c r="FF1039"/>
      <c r="FG1039"/>
      <c r="FH1039"/>
      <c r="FI1039"/>
      <c r="FJ1039"/>
      <c r="FK1039"/>
      <c r="FL1039"/>
      <c r="FM1039"/>
      <c r="FN1039"/>
      <c r="FO1039"/>
      <c r="FP1039"/>
      <c r="FQ1039"/>
      <c r="FR1039"/>
      <c r="FS1039"/>
      <c r="FT1039"/>
      <c r="FU1039"/>
      <c r="FV1039"/>
      <c r="FW1039"/>
      <c r="FX1039"/>
      <c r="FY1039"/>
      <c r="FZ1039"/>
      <c r="GA1039"/>
      <c r="GB1039"/>
      <c r="GC1039"/>
      <c r="GD1039"/>
      <c r="GE1039"/>
      <c r="GF1039"/>
      <c r="GG1039"/>
      <c r="GH1039"/>
      <c r="GI1039"/>
      <c r="GJ1039"/>
      <c r="GK1039"/>
      <c r="GL1039"/>
      <c r="GM1039"/>
      <c r="GN1039"/>
      <c r="GO1039"/>
      <c r="GP1039"/>
      <c r="GQ1039"/>
      <c r="GR1039"/>
      <c r="GS1039"/>
      <c r="GT1039"/>
      <c r="GU1039"/>
      <c r="GV1039"/>
      <c r="GW1039"/>
      <c r="GX1039"/>
      <c r="GY1039"/>
      <c r="GZ1039"/>
      <c r="HA1039"/>
      <c r="HB1039"/>
      <c r="HC1039"/>
    </row>
    <row r="1040" spans="1:211" s="10" customFormat="1" x14ac:dyDescent="0.3">
      <c r="A1040" s="293"/>
      <c r="B1040" s="34"/>
      <c r="C1040" s="33"/>
      <c r="D1040" s="332"/>
      <c r="E1040" s="326"/>
      <c r="F1040" s="638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  <c r="EH1040"/>
      <c r="EI1040"/>
      <c r="EJ1040"/>
      <c r="EK1040"/>
      <c r="EL1040"/>
      <c r="EM1040"/>
      <c r="EN1040"/>
      <c r="EO1040"/>
      <c r="EP1040"/>
      <c r="EQ1040"/>
      <c r="ER1040"/>
      <c r="ES1040"/>
      <c r="ET1040"/>
      <c r="EU1040"/>
      <c r="EV1040"/>
      <c r="EW1040"/>
      <c r="EX1040"/>
      <c r="EY1040"/>
      <c r="EZ1040"/>
      <c r="FA1040"/>
      <c r="FB1040"/>
      <c r="FC1040"/>
      <c r="FD1040"/>
      <c r="FE1040"/>
      <c r="FF1040"/>
      <c r="FG1040"/>
      <c r="FH1040"/>
      <c r="FI1040"/>
      <c r="FJ1040"/>
      <c r="FK1040"/>
      <c r="FL1040"/>
      <c r="FM1040"/>
      <c r="FN1040"/>
      <c r="FO1040"/>
      <c r="FP1040"/>
      <c r="FQ1040"/>
      <c r="FR1040"/>
      <c r="FS1040"/>
      <c r="FT1040"/>
      <c r="FU1040"/>
      <c r="FV1040"/>
      <c r="FW1040"/>
      <c r="FX1040"/>
      <c r="FY1040"/>
      <c r="FZ1040"/>
      <c r="GA1040"/>
      <c r="GB1040"/>
      <c r="GC1040"/>
      <c r="GD1040"/>
      <c r="GE1040"/>
      <c r="GF1040"/>
      <c r="GG1040"/>
      <c r="GH1040"/>
      <c r="GI1040"/>
      <c r="GJ1040"/>
      <c r="GK1040"/>
      <c r="GL1040"/>
      <c r="GM1040"/>
      <c r="GN1040"/>
      <c r="GO1040"/>
      <c r="GP1040"/>
      <c r="GQ1040"/>
      <c r="GR1040"/>
      <c r="GS1040"/>
      <c r="GT1040"/>
      <c r="GU1040"/>
      <c r="GV1040"/>
      <c r="GW1040"/>
      <c r="GX1040"/>
      <c r="GY1040"/>
      <c r="GZ1040"/>
      <c r="HA1040"/>
      <c r="HB1040"/>
      <c r="HC1040"/>
    </row>
    <row r="1041" spans="1:211" s="10" customFormat="1" x14ac:dyDescent="0.3">
      <c r="A1041" s="303" t="s">
        <v>1541</v>
      </c>
      <c r="B1041" s="34"/>
      <c r="C1041" s="33"/>
      <c r="D1041" s="332"/>
      <c r="E1041" s="326"/>
      <c r="F1041" s="638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  <c r="EL1041"/>
      <c r="EM1041"/>
      <c r="EN1041"/>
      <c r="EO1041"/>
      <c r="EP1041"/>
      <c r="EQ1041"/>
      <c r="ER1041"/>
      <c r="ES1041"/>
      <c r="ET1041"/>
      <c r="EU1041"/>
      <c r="EV1041"/>
      <c r="EW1041"/>
      <c r="EX1041"/>
      <c r="EY1041"/>
      <c r="EZ1041"/>
      <c r="FA1041"/>
      <c r="FB1041"/>
      <c r="FC1041"/>
      <c r="FD1041"/>
      <c r="FE1041"/>
      <c r="FF1041"/>
      <c r="FG1041"/>
      <c r="FH1041"/>
      <c r="FI1041"/>
      <c r="FJ1041"/>
      <c r="FK1041"/>
      <c r="FL1041"/>
      <c r="FM1041"/>
      <c r="FN1041"/>
      <c r="FO1041"/>
      <c r="FP1041"/>
      <c r="FQ1041"/>
      <c r="FR1041"/>
      <c r="FS1041"/>
      <c r="FT1041"/>
      <c r="FU1041"/>
      <c r="FV1041"/>
      <c r="FW1041"/>
      <c r="FX1041"/>
      <c r="FY1041"/>
      <c r="FZ1041"/>
      <c r="GA1041"/>
      <c r="GB1041"/>
      <c r="GC1041"/>
      <c r="GD1041"/>
      <c r="GE1041"/>
      <c r="GF1041"/>
      <c r="GG1041"/>
      <c r="GH1041"/>
      <c r="GI1041"/>
      <c r="GJ1041"/>
      <c r="GK1041"/>
      <c r="GL1041"/>
      <c r="GM1041"/>
      <c r="GN1041"/>
      <c r="GO1041"/>
      <c r="GP1041"/>
      <c r="GQ1041"/>
      <c r="GR1041"/>
      <c r="GS1041"/>
      <c r="GT1041"/>
      <c r="GU1041"/>
      <c r="GV1041"/>
      <c r="GW1041"/>
      <c r="GX1041"/>
      <c r="GY1041"/>
      <c r="GZ1041"/>
      <c r="HA1041"/>
      <c r="HB1041"/>
      <c r="HC1041"/>
    </row>
    <row r="1042" spans="1:211" s="10" customFormat="1" x14ac:dyDescent="0.3">
      <c r="A1042" s="301" t="s">
        <v>352</v>
      </c>
      <c r="B1042" s="34" t="s">
        <v>45</v>
      </c>
      <c r="C1042" s="33"/>
      <c r="D1042" s="332">
        <v>1275.4079999999999</v>
      </c>
      <c r="E1042" s="326">
        <f t="shared" ref="E1042:E1044" si="295">D1042*4.5</f>
        <v>5739.3359999999993</v>
      </c>
      <c r="F1042" s="608">
        <f t="shared" ref="F1042:F1044" si="296">ROUND(D1042+E1042,0)</f>
        <v>7015</v>
      </c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  <c r="EH1042"/>
      <c r="EI1042"/>
      <c r="EJ1042"/>
      <c r="EK1042"/>
      <c r="EL1042"/>
      <c r="EM1042"/>
      <c r="EN1042"/>
      <c r="EO1042"/>
      <c r="EP1042"/>
      <c r="EQ1042"/>
      <c r="ER1042"/>
      <c r="ES1042"/>
      <c r="ET1042"/>
      <c r="EU1042"/>
      <c r="EV1042"/>
      <c r="EW1042"/>
      <c r="EX1042"/>
      <c r="EY1042"/>
      <c r="EZ1042"/>
      <c r="FA1042"/>
      <c r="FB1042"/>
      <c r="FC1042"/>
      <c r="FD1042"/>
      <c r="FE1042"/>
      <c r="FF1042"/>
      <c r="FG1042"/>
      <c r="FH1042"/>
      <c r="FI1042"/>
      <c r="FJ1042"/>
      <c r="FK1042"/>
      <c r="FL1042"/>
      <c r="FM1042"/>
      <c r="FN1042"/>
      <c r="FO1042"/>
      <c r="FP1042"/>
      <c r="FQ1042"/>
      <c r="FR1042"/>
      <c r="FS1042"/>
      <c r="FT1042"/>
      <c r="FU1042"/>
      <c r="FV1042"/>
      <c r="FW1042"/>
      <c r="FX1042"/>
      <c r="FY1042"/>
      <c r="FZ1042"/>
      <c r="GA1042"/>
      <c r="GB1042"/>
      <c r="GC1042"/>
      <c r="GD1042"/>
      <c r="GE1042"/>
      <c r="GF1042"/>
      <c r="GG1042"/>
      <c r="GH1042"/>
      <c r="GI1042"/>
      <c r="GJ1042"/>
      <c r="GK1042"/>
      <c r="GL1042"/>
      <c r="GM1042"/>
      <c r="GN1042"/>
      <c r="GO1042"/>
      <c r="GP1042"/>
      <c r="GQ1042"/>
      <c r="GR1042"/>
      <c r="GS1042"/>
      <c r="GT1042"/>
      <c r="GU1042"/>
      <c r="GV1042"/>
      <c r="GW1042"/>
      <c r="GX1042"/>
      <c r="GY1042"/>
      <c r="GZ1042"/>
      <c r="HA1042"/>
      <c r="HB1042"/>
      <c r="HC1042"/>
    </row>
    <row r="1043" spans="1:211" s="10" customFormat="1" x14ac:dyDescent="0.3">
      <c r="A1043" s="301" t="s">
        <v>353</v>
      </c>
      <c r="B1043" s="34" t="s">
        <v>45</v>
      </c>
      <c r="C1043" s="33"/>
      <c r="D1043" s="332">
        <v>6802.1759999999995</v>
      </c>
      <c r="E1043" s="326">
        <f t="shared" si="295"/>
        <v>30609.791999999998</v>
      </c>
      <c r="F1043" s="608">
        <f t="shared" si="296"/>
        <v>37412</v>
      </c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  <c r="EH1043"/>
      <c r="EI1043"/>
      <c r="EJ1043"/>
      <c r="EK1043"/>
      <c r="EL1043"/>
      <c r="EM1043"/>
      <c r="EN1043"/>
      <c r="EO1043"/>
      <c r="EP1043"/>
      <c r="EQ1043"/>
      <c r="ER1043"/>
      <c r="ES1043"/>
      <c r="ET1043"/>
      <c r="EU1043"/>
      <c r="EV1043"/>
      <c r="EW1043"/>
      <c r="EX1043"/>
      <c r="EY1043"/>
      <c r="EZ1043"/>
      <c r="FA1043"/>
      <c r="FB1043"/>
      <c r="FC1043"/>
      <c r="FD1043"/>
      <c r="FE1043"/>
      <c r="FF1043"/>
      <c r="FG1043"/>
      <c r="FH1043"/>
      <c r="FI1043"/>
      <c r="FJ1043"/>
      <c r="FK1043"/>
      <c r="FL1043"/>
      <c r="FM1043"/>
      <c r="FN1043"/>
      <c r="FO1043"/>
      <c r="FP1043"/>
      <c r="FQ1043"/>
      <c r="FR1043"/>
      <c r="FS1043"/>
      <c r="FT1043"/>
      <c r="FU1043"/>
      <c r="FV1043"/>
      <c r="FW1043"/>
      <c r="FX1043"/>
      <c r="FY1043"/>
      <c r="FZ1043"/>
      <c r="GA1043"/>
      <c r="GB1043"/>
      <c r="GC1043"/>
      <c r="GD1043"/>
      <c r="GE1043"/>
      <c r="GF1043"/>
      <c r="GG1043"/>
      <c r="GH1043"/>
      <c r="GI1043"/>
      <c r="GJ1043"/>
      <c r="GK1043"/>
      <c r="GL1043"/>
      <c r="GM1043"/>
      <c r="GN1043"/>
      <c r="GO1043"/>
      <c r="GP1043"/>
      <c r="GQ1043"/>
      <c r="GR1043"/>
      <c r="GS1043"/>
      <c r="GT1043"/>
      <c r="GU1043"/>
      <c r="GV1043"/>
      <c r="GW1043"/>
      <c r="GX1043"/>
      <c r="GY1043"/>
      <c r="GZ1043"/>
      <c r="HA1043"/>
      <c r="HB1043"/>
      <c r="HC1043"/>
    </row>
    <row r="1044" spans="1:211" s="10" customFormat="1" x14ac:dyDescent="0.3">
      <c r="A1044" s="301" t="s">
        <v>1407</v>
      </c>
      <c r="B1044" s="34" t="s">
        <v>45</v>
      </c>
      <c r="C1044" s="33"/>
      <c r="D1044" s="332">
        <v>21256.799999999999</v>
      </c>
      <c r="E1044" s="326">
        <f t="shared" si="295"/>
        <v>95655.599999999991</v>
      </c>
      <c r="F1044" s="608">
        <f t="shared" si="296"/>
        <v>116912</v>
      </c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  <c r="EH1044"/>
      <c r="EI1044"/>
      <c r="EJ1044"/>
      <c r="EK1044"/>
      <c r="EL1044"/>
      <c r="EM1044"/>
      <c r="EN1044"/>
      <c r="EO1044"/>
      <c r="EP1044"/>
      <c r="EQ1044"/>
      <c r="ER1044"/>
      <c r="ES1044"/>
      <c r="ET1044"/>
      <c r="EU1044"/>
      <c r="EV1044"/>
      <c r="EW1044"/>
      <c r="EX1044"/>
      <c r="EY1044"/>
      <c r="EZ1044"/>
      <c r="FA1044"/>
      <c r="FB1044"/>
      <c r="FC1044"/>
      <c r="FD1044"/>
      <c r="FE1044"/>
      <c r="FF1044"/>
      <c r="FG1044"/>
      <c r="FH1044"/>
      <c r="FI1044"/>
      <c r="FJ1044"/>
      <c r="FK1044"/>
      <c r="FL1044"/>
      <c r="FM1044"/>
      <c r="FN1044"/>
      <c r="FO1044"/>
      <c r="FP1044"/>
      <c r="FQ1044"/>
      <c r="FR1044"/>
      <c r="FS1044"/>
      <c r="FT1044"/>
      <c r="FU1044"/>
      <c r="FV1044"/>
      <c r="FW1044"/>
      <c r="FX1044"/>
      <c r="FY1044"/>
      <c r="FZ1044"/>
      <c r="GA1044"/>
      <c r="GB1044"/>
      <c r="GC1044"/>
      <c r="GD1044"/>
      <c r="GE1044"/>
      <c r="GF1044"/>
      <c r="GG1044"/>
      <c r="GH1044"/>
      <c r="GI1044"/>
      <c r="GJ1044"/>
      <c r="GK1044"/>
      <c r="GL1044"/>
      <c r="GM1044"/>
      <c r="GN1044"/>
      <c r="GO1044"/>
      <c r="GP1044"/>
      <c r="GQ1044"/>
      <c r="GR1044"/>
      <c r="GS1044"/>
      <c r="GT1044"/>
      <c r="GU1044"/>
      <c r="GV1044"/>
      <c r="GW1044"/>
      <c r="GX1044"/>
      <c r="GY1044"/>
      <c r="GZ1044"/>
      <c r="HA1044"/>
      <c r="HB1044"/>
      <c r="HC1044"/>
    </row>
    <row r="1045" spans="1:211" s="10" customFormat="1" x14ac:dyDescent="0.3">
      <c r="A1045" s="301"/>
      <c r="B1045" s="34"/>
      <c r="C1045" s="33"/>
      <c r="D1045" s="332"/>
      <c r="E1045" s="326"/>
      <c r="F1045" s="638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  <c r="EH1045"/>
      <c r="EI1045"/>
      <c r="EJ1045"/>
      <c r="EK1045"/>
      <c r="EL1045"/>
      <c r="EM1045"/>
      <c r="EN1045"/>
      <c r="EO1045"/>
      <c r="EP1045"/>
      <c r="EQ1045"/>
      <c r="ER1045"/>
      <c r="ES1045"/>
      <c r="ET1045"/>
      <c r="EU1045"/>
      <c r="EV1045"/>
      <c r="EW1045"/>
      <c r="EX1045"/>
      <c r="EY1045"/>
      <c r="EZ1045"/>
      <c r="FA1045"/>
      <c r="FB1045"/>
      <c r="FC1045"/>
      <c r="FD1045"/>
      <c r="FE1045"/>
      <c r="FF1045"/>
      <c r="FG1045"/>
      <c r="FH1045"/>
      <c r="FI1045"/>
      <c r="FJ1045"/>
      <c r="FK1045"/>
      <c r="FL1045"/>
      <c r="FM1045"/>
      <c r="FN1045"/>
      <c r="FO1045"/>
      <c r="FP1045"/>
      <c r="FQ1045"/>
      <c r="FR1045"/>
      <c r="FS1045"/>
      <c r="FT1045"/>
      <c r="FU1045"/>
      <c r="FV1045"/>
      <c r="FW1045"/>
      <c r="FX1045"/>
      <c r="FY1045"/>
      <c r="FZ1045"/>
      <c r="GA1045"/>
      <c r="GB1045"/>
      <c r="GC1045"/>
      <c r="GD1045"/>
      <c r="GE1045"/>
      <c r="GF1045"/>
      <c r="GG1045"/>
      <c r="GH1045"/>
      <c r="GI1045"/>
      <c r="GJ1045"/>
      <c r="GK1045"/>
      <c r="GL1045"/>
      <c r="GM1045"/>
      <c r="GN1045"/>
      <c r="GO1045"/>
      <c r="GP1045"/>
      <c r="GQ1045"/>
      <c r="GR1045"/>
      <c r="GS1045"/>
      <c r="GT1045"/>
      <c r="GU1045"/>
      <c r="GV1045"/>
      <c r="GW1045"/>
      <c r="GX1045"/>
      <c r="GY1045"/>
      <c r="GZ1045"/>
      <c r="HA1045"/>
      <c r="HB1045"/>
      <c r="HC1045"/>
    </row>
    <row r="1046" spans="1:211" x14ac:dyDescent="0.3">
      <c r="A1046" s="303" t="s">
        <v>1508</v>
      </c>
      <c r="B1046" s="302"/>
      <c r="C1046" s="306"/>
      <c r="D1046" s="332"/>
      <c r="E1046" s="326"/>
      <c r="F1046" s="608"/>
    </row>
    <row r="1047" spans="1:211" x14ac:dyDescent="0.3">
      <c r="A1047" s="301" t="s">
        <v>355</v>
      </c>
      <c r="B1047" s="34" t="s">
        <v>45</v>
      </c>
      <c r="C1047" s="317"/>
      <c r="D1047" s="332"/>
      <c r="E1047" s="326"/>
      <c r="F1047" s="608"/>
    </row>
    <row r="1048" spans="1:211" x14ac:dyDescent="0.3">
      <c r="A1048" s="301" t="s">
        <v>356</v>
      </c>
      <c r="B1048" s="34" t="s">
        <v>45</v>
      </c>
      <c r="C1048" s="317"/>
      <c r="D1048" s="332"/>
      <c r="E1048" s="326"/>
      <c r="F1048" s="608"/>
    </row>
    <row r="1049" spans="1:211" x14ac:dyDescent="0.3">
      <c r="A1049" s="301"/>
      <c r="B1049" s="33"/>
      <c r="C1049" s="306"/>
      <c r="D1049" s="332"/>
      <c r="E1049" s="326"/>
      <c r="F1049" s="608"/>
    </row>
    <row r="1050" spans="1:211" x14ac:dyDescent="0.3">
      <c r="A1050" s="303" t="s">
        <v>992</v>
      </c>
      <c r="B1050" s="306"/>
      <c r="C1050" s="33"/>
      <c r="D1050" s="332"/>
      <c r="E1050" s="326"/>
      <c r="F1050" s="608"/>
    </row>
    <row r="1051" spans="1:211" x14ac:dyDescent="0.3">
      <c r="A1051" s="308" t="s">
        <v>359</v>
      </c>
      <c r="B1051" s="310" t="s">
        <v>45</v>
      </c>
      <c r="C1051" s="374">
        <v>19</v>
      </c>
      <c r="D1051" s="332">
        <v>3420</v>
      </c>
      <c r="E1051" s="326">
        <f>D1051*2.5</f>
        <v>8550</v>
      </c>
      <c r="F1051" s="608">
        <f t="shared" ref="F1051:F1081" si="297">ROUND(D1051+E1051,0)</f>
        <v>11970</v>
      </c>
    </row>
    <row r="1052" spans="1:211" x14ac:dyDescent="0.3">
      <c r="A1052" s="308" t="s">
        <v>362</v>
      </c>
      <c r="B1052" s="310" t="s">
        <v>45</v>
      </c>
      <c r="C1052" s="374">
        <v>38</v>
      </c>
      <c r="D1052" s="332">
        <v>6840</v>
      </c>
      <c r="E1052" s="326">
        <f t="shared" ref="E1052:E1081" si="298">D1052*2.5</f>
        <v>17100</v>
      </c>
      <c r="F1052" s="608">
        <f t="shared" si="297"/>
        <v>23940</v>
      </c>
    </row>
    <row r="1053" spans="1:211" x14ac:dyDescent="0.3">
      <c r="A1053" s="308" t="s">
        <v>363</v>
      </c>
      <c r="B1053" s="310" t="s">
        <v>45</v>
      </c>
      <c r="C1053" s="374">
        <v>21</v>
      </c>
      <c r="D1053" s="332">
        <v>3780</v>
      </c>
      <c r="E1053" s="326">
        <f t="shared" si="298"/>
        <v>9450</v>
      </c>
      <c r="F1053" s="608">
        <f t="shared" si="297"/>
        <v>13230</v>
      </c>
    </row>
    <row r="1054" spans="1:211" x14ac:dyDescent="0.3">
      <c r="A1054" s="308" t="s">
        <v>362</v>
      </c>
      <c r="B1054" s="310" t="s">
        <v>45</v>
      </c>
      <c r="C1054" s="374">
        <v>28</v>
      </c>
      <c r="D1054" s="332">
        <v>5040</v>
      </c>
      <c r="E1054" s="326">
        <f t="shared" si="298"/>
        <v>12600</v>
      </c>
      <c r="F1054" s="608">
        <f t="shared" si="297"/>
        <v>17640</v>
      </c>
    </row>
    <row r="1055" spans="1:211" x14ac:dyDescent="0.3">
      <c r="A1055" s="308" t="s">
        <v>115</v>
      </c>
      <c r="B1055" s="310" t="s">
        <v>45</v>
      </c>
      <c r="C1055" s="374">
        <v>58</v>
      </c>
      <c r="D1055" s="332">
        <v>10440</v>
      </c>
      <c r="E1055" s="326">
        <f t="shared" si="298"/>
        <v>26100</v>
      </c>
      <c r="F1055" s="608">
        <f t="shared" si="297"/>
        <v>36540</v>
      </c>
    </row>
    <row r="1056" spans="1:211" x14ac:dyDescent="0.3">
      <c r="A1056" s="308" t="s">
        <v>115</v>
      </c>
      <c r="B1056" s="310" t="s">
        <v>45</v>
      </c>
      <c r="C1056" s="374">
        <v>47</v>
      </c>
      <c r="D1056" s="332">
        <v>8460</v>
      </c>
      <c r="E1056" s="326">
        <f t="shared" si="298"/>
        <v>21150</v>
      </c>
      <c r="F1056" s="608">
        <f t="shared" si="297"/>
        <v>29610</v>
      </c>
    </row>
    <row r="1057" spans="1:6" x14ac:dyDescent="0.3">
      <c r="A1057" s="308" t="s">
        <v>362</v>
      </c>
      <c r="B1057" s="310" t="s">
        <v>45</v>
      </c>
      <c r="C1057" s="374">
        <v>41</v>
      </c>
      <c r="D1057" s="332">
        <v>7380</v>
      </c>
      <c r="E1057" s="326">
        <f t="shared" si="298"/>
        <v>18450</v>
      </c>
      <c r="F1057" s="608">
        <f t="shared" si="297"/>
        <v>25830</v>
      </c>
    </row>
    <row r="1058" spans="1:6" x14ac:dyDescent="0.3">
      <c r="A1058" s="308" t="s">
        <v>362</v>
      </c>
      <c r="B1058" s="310" t="s">
        <v>45</v>
      </c>
      <c r="C1058" s="374">
        <v>37</v>
      </c>
      <c r="D1058" s="332">
        <v>6660</v>
      </c>
      <c r="E1058" s="326">
        <f t="shared" si="298"/>
        <v>16650</v>
      </c>
      <c r="F1058" s="608">
        <f t="shared" si="297"/>
        <v>23310</v>
      </c>
    </row>
    <row r="1059" spans="1:6" x14ac:dyDescent="0.3">
      <c r="A1059" s="308" t="s">
        <v>115</v>
      </c>
      <c r="B1059" s="310" t="s">
        <v>45</v>
      </c>
      <c r="C1059" s="374">
        <v>85</v>
      </c>
      <c r="D1059" s="332">
        <v>15300</v>
      </c>
      <c r="E1059" s="326">
        <f t="shared" si="298"/>
        <v>38250</v>
      </c>
      <c r="F1059" s="608">
        <f t="shared" si="297"/>
        <v>53550</v>
      </c>
    </row>
    <row r="1060" spans="1:6" x14ac:dyDescent="0.3">
      <c r="A1060" s="308" t="s">
        <v>362</v>
      </c>
      <c r="B1060" s="310" t="s">
        <v>45</v>
      </c>
      <c r="C1060" s="374">
        <v>77</v>
      </c>
      <c r="D1060" s="332">
        <v>13860</v>
      </c>
      <c r="E1060" s="326">
        <f t="shared" si="298"/>
        <v>34650</v>
      </c>
      <c r="F1060" s="608">
        <f t="shared" si="297"/>
        <v>48510</v>
      </c>
    </row>
    <row r="1061" spans="1:6" x14ac:dyDescent="0.3">
      <c r="A1061" s="308" t="s">
        <v>362</v>
      </c>
      <c r="B1061" s="310" t="s">
        <v>45</v>
      </c>
      <c r="C1061" s="374">
        <v>38</v>
      </c>
      <c r="D1061" s="332">
        <v>6840</v>
      </c>
      <c r="E1061" s="326">
        <f t="shared" si="298"/>
        <v>17100</v>
      </c>
      <c r="F1061" s="608">
        <f t="shared" si="297"/>
        <v>23940</v>
      </c>
    </row>
    <row r="1062" spans="1:6" x14ac:dyDescent="0.3">
      <c r="A1062" s="308" t="s">
        <v>362</v>
      </c>
      <c r="B1062" s="310" t="s">
        <v>45</v>
      </c>
      <c r="C1062" s="374">
        <v>146</v>
      </c>
      <c r="D1062" s="332">
        <v>26280</v>
      </c>
      <c r="E1062" s="326">
        <f t="shared" si="298"/>
        <v>65700</v>
      </c>
      <c r="F1062" s="608">
        <f t="shared" si="297"/>
        <v>91980</v>
      </c>
    </row>
    <row r="1063" spans="1:6" x14ac:dyDescent="0.3">
      <c r="A1063" s="308" t="s">
        <v>362</v>
      </c>
      <c r="B1063" s="310" t="s">
        <v>45</v>
      </c>
      <c r="C1063" s="374">
        <v>120</v>
      </c>
      <c r="D1063" s="332">
        <v>21600</v>
      </c>
      <c r="E1063" s="326">
        <f t="shared" si="298"/>
        <v>54000</v>
      </c>
      <c r="F1063" s="608">
        <f t="shared" si="297"/>
        <v>75600</v>
      </c>
    </row>
    <row r="1064" spans="1:6" x14ac:dyDescent="0.3">
      <c r="A1064" s="308" t="s">
        <v>362</v>
      </c>
      <c r="B1064" s="310" t="s">
        <v>45</v>
      </c>
      <c r="C1064" s="374">
        <v>108</v>
      </c>
      <c r="D1064" s="332">
        <v>19440</v>
      </c>
      <c r="E1064" s="326">
        <f t="shared" si="298"/>
        <v>48600</v>
      </c>
      <c r="F1064" s="608">
        <f t="shared" si="297"/>
        <v>68040</v>
      </c>
    </row>
    <row r="1065" spans="1:6" x14ac:dyDescent="0.3">
      <c r="A1065" s="308" t="s">
        <v>364</v>
      </c>
      <c r="B1065" s="310" t="s">
        <v>45</v>
      </c>
      <c r="C1065" s="374">
        <v>108</v>
      </c>
      <c r="D1065" s="332">
        <v>19440</v>
      </c>
      <c r="E1065" s="326">
        <f t="shared" si="298"/>
        <v>48600</v>
      </c>
      <c r="F1065" s="608">
        <f t="shared" si="297"/>
        <v>68040</v>
      </c>
    </row>
    <row r="1066" spans="1:6" x14ac:dyDescent="0.3">
      <c r="A1066" s="308" t="s">
        <v>364</v>
      </c>
      <c r="B1066" s="310" t="s">
        <v>45</v>
      </c>
      <c r="C1066" s="374">
        <v>108</v>
      </c>
      <c r="D1066" s="332">
        <v>19440</v>
      </c>
      <c r="E1066" s="326">
        <f t="shared" si="298"/>
        <v>48600</v>
      </c>
      <c r="F1066" s="608">
        <f t="shared" si="297"/>
        <v>68040</v>
      </c>
    </row>
    <row r="1067" spans="1:6" x14ac:dyDescent="0.3">
      <c r="A1067" s="308" t="s">
        <v>115</v>
      </c>
      <c r="B1067" s="310" t="s">
        <v>45</v>
      </c>
      <c r="C1067" s="374">
        <v>131</v>
      </c>
      <c r="D1067" s="332">
        <v>23580</v>
      </c>
      <c r="E1067" s="326">
        <f t="shared" si="298"/>
        <v>58950</v>
      </c>
      <c r="F1067" s="608">
        <f t="shared" si="297"/>
        <v>82530</v>
      </c>
    </row>
    <row r="1068" spans="1:6" x14ac:dyDescent="0.3">
      <c r="A1068" s="308" t="s">
        <v>115</v>
      </c>
      <c r="B1068" s="310" t="s">
        <v>45</v>
      </c>
      <c r="C1068" s="374">
        <v>52</v>
      </c>
      <c r="D1068" s="332">
        <v>9360</v>
      </c>
      <c r="E1068" s="326">
        <f t="shared" si="298"/>
        <v>23400</v>
      </c>
      <c r="F1068" s="608">
        <f t="shared" si="297"/>
        <v>32760</v>
      </c>
    </row>
    <row r="1069" spans="1:6" x14ac:dyDescent="0.3">
      <c r="A1069" s="308" t="s">
        <v>357</v>
      </c>
      <c r="B1069" s="310" t="s">
        <v>45</v>
      </c>
      <c r="C1069" s="374">
        <v>14</v>
      </c>
      <c r="D1069" s="332">
        <v>2520</v>
      </c>
      <c r="E1069" s="326">
        <f t="shared" si="298"/>
        <v>6300</v>
      </c>
      <c r="F1069" s="608">
        <f t="shared" si="297"/>
        <v>8820</v>
      </c>
    </row>
    <row r="1070" spans="1:6" x14ac:dyDescent="0.3">
      <c r="A1070" s="308" t="s">
        <v>362</v>
      </c>
      <c r="B1070" s="310" t="s">
        <v>45</v>
      </c>
      <c r="C1070" s="374">
        <v>56</v>
      </c>
      <c r="D1070" s="332">
        <v>10080</v>
      </c>
      <c r="E1070" s="326">
        <f t="shared" si="298"/>
        <v>25200</v>
      </c>
      <c r="F1070" s="608">
        <f t="shared" si="297"/>
        <v>35280</v>
      </c>
    </row>
    <row r="1071" spans="1:6" x14ac:dyDescent="0.3">
      <c r="A1071" s="308" t="s">
        <v>362</v>
      </c>
      <c r="B1071" s="310" t="s">
        <v>45</v>
      </c>
      <c r="C1071" s="374">
        <v>29</v>
      </c>
      <c r="D1071" s="332">
        <v>5220</v>
      </c>
      <c r="E1071" s="326">
        <f t="shared" si="298"/>
        <v>13050</v>
      </c>
      <c r="F1071" s="608">
        <f t="shared" si="297"/>
        <v>18270</v>
      </c>
    </row>
    <row r="1072" spans="1:6" x14ac:dyDescent="0.3">
      <c r="A1072" s="308" t="s">
        <v>362</v>
      </c>
      <c r="B1072" s="310" t="s">
        <v>45</v>
      </c>
      <c r="C1072" s="374">
        <v>77</v>
      </c>
      <c r="D1072" s="332">
        <v>13860</v>
      </c>
      <c r="E1072" s="326">
        <f t="shared" si="298"/>
        <v>34650</v>
      </c>
      <c r="F1072" s="608">
        <f t="shared" si="297"/>
        <v>48510</v>
      </c>
    </row>
    <row r="1073" spans="1:6" x14ac:dyDescent="0.3">
      <c r="A1073" s="308" t="s">
        <v>115</v>
      </c>
      <c r="B1073" s="310" t="s">
        <v>45</v>
      </c>
      <c r="C1073" s="374">
        <v>37</v>
      </c>
      <c r="D1073" s="332">
        <v>6660</v>
      </c>
      <c r="E1073" s="326">
        <f t="shared" si="298"/>
        <v>16650</v>
      </c>
      <c r="F1073" s="608">
        <f t="shared" si="297"/>
        <v>23310</v>
      </c>
    </row>
    <row r="1074" spans="1:6" x14ac:dyDescent="0.3">
      <c r="A1074" s="308" t="s">
        <v>363</v>
      </c>
      <c r="B1074" s="310" t="s">
        <v>45</v>
      </c>
      <c r="C1074" s="374">
        <v>58</v>
      </c>
      <c r="D1074" s="332">
        <v>10440</v>
      </c>
      <c r="E1074" s="326">
        <f t="shared" si="298"/>
        <v>26100</v>
      </c>
      <c r="F1074" s="608">
        <f t="shared" si="297"/>
        <v>36540</v>
      </c>
    </row>
    <row r="1075" spans="1:6" x14ac:dyDescent="0.3">
      <c r="A1075" s="308" t="s">
        <v>362</v>
      </c>
      <c r="B1075" s="310" t="s">
        <v>45</v>
      </c>
      <c r="C1075" s="374">
        <v>108</v>
      </c>
      <c r="D1075" s="332">
        <v>19440</v>
      </c>
      <c r="E1075" s="326">
        <f t="shared" si="298"/>
        <v>48600</v>
      </c>
      <c r="F1075" s="608">
        <f t="shared" si="297"/>
        <v>68040</v>
      </c>
    </row>
    <row r="1076" spans="1:6" x14ac:dyDescent="0.3">
      <c r="A1076" s="308" t="s">
        <v>358</v>
      </c>
      <c r="B1076" s="310" t="s">
        <v>45</v>
      </c>
      <c r="C1076" s="374">
        <v>22</v>
      </c>
      <c r="D1076" s="332">
        <v>3960</v>
      </c>
      <c r="E1076" s="326">
        <f t="shared" si="298"/>
        <v>9900</v>
      </c>
      <c r="F1076" s="608">
        <f t="shared" si="297"/>
        <v>13860</v>
      </c>
    </row>
    <row r="1077" spans="1:6" x14ac:dyDescent="0.3">
      <c r="A1077" s="308" t="s">
        <v>358</v>
      </c>
      <c r="B1077" s="310" t="s">
        <v>45</v>
      </c>
      <c r="C1077" s="374">
        <v>13</v>
      </c>
      <c r="D1077" s="332">
        <v>2340</v>
      </c>
      <c r="E1077" s="326">
        <f t="shared" si="298"/>
        <v>5850</v>
      </c>
      <c r="F1077" s="608">
        <f t="shared" si="297"/>
        <v>8190</v>
      </c>
    </row>
    <row r="1078" spans="1:6" x14ac:dyDescent="0.3">
      <c r="A1078" s="308" t="s">
        <v>359</v>
      </c>
      <c r="B1078" s="310" t="s">
        <v>45</v>
      </c>
      <c r="C1078" s="374">
        <v>19</v>
      </c>
      <c r="D1078" s="332">
        <v>3420</v>
      </c>
      <c r="E1078" s="326">
        <f t="shared" si="298"/>
        <v>8550</v>
      </c>
      <c r="F1078" s="608">
        <f t="shared" si="297"/>
        <v>11970</v>
      </c>
    </row>
    <row r="1079" spans="1:6" x14ac:dyDescent="0.3">
      <c r="A1079" s="308" t="s">
        <v>360</v>
      </c>
      <c r="B1079" s="310" t="s">
        <v>45</v>
      </c>
      <c r="C1079" s="374">
        <v>19</v>
      </c>
      <c r="D1079" s="332">
        <v>3420</v>
      </c>
      <c r="E1079" s="326">
        <f t="shared" si="298"/>
        <v>8550</v>
      </c>
      <c r="F1079" s="608">
        <f t="shared" si="297"/>
        <v>11970</v>
      </c>
    </row>
    <row r="1080" spans="1:6" x14ac:dyDescent="0.3">
      <c r="A1080" s="308" t="s">
        <v>361</v>
      </c>
      <c r="B1080" s="310" t="s">
        <v>45</v>
      </c>
      <c r="C1080" s="374">
        <v>19</v>
      </c>
      <c r="D1080" s="332">
        <v>3420</v>
      </c>
      <c r="E1080" s="326">
        <f t="shared" si="298"/>
        <v>8550</v>
      </c>
      <c r="F1080" s="608">
        <f t="shared" si="297"/>
        <v>11970</v>
      </c>
    </row>
    <row r="1081" spans="1:6" x14ac:dyDescent="0.3">
      <c r="A1081" s="308" t="s">
        <v>362</v>
      </c>
      <c r="B1081" s="310" t="s">
        <v>45</v>
      </c>
      <c r="C1081" s="374">
        <v>37</v>
      </c>
      <c r="D1081" s="332">
        <v>6660</v>
      </c>
      <c r="E1081" s="326">
        <f t="shared" si="298"/>
        <v>16650</v>
      </c>
      <c r="F1081" s="608">
        <f t="shared" si="297"/>
        <v>23310</v>
      </c>
    </row>
    <row r="1082" spans="1:6" x14ac:dyDescent="0.3">
      <c r="A1082" s="301"/>
      <c r="B1082" s="375"/>
      <c r="C1082" s="376"/>
      <c r="D1082" s="332"/>
      <c r="E1082" s="326"/>
      <c r="F1082" s="608"/>
    </row>
    <row r="1083" spans="1:6" x14ac:dyDescent="0.3">
      <c r="A1083" s="291" t="s">
        <v>993</v>
      </c>
      <c r="B1083" s="310"/>
      <c r="C1083" s="374"/>
      <c r="D1083" s="332"/>
      <c r="E1083" s="326"/>
      <c r="F1083" s="618"/>
    </row>
    <row r="1084" spans="1:6" x14ac:dyDescent="0.3">
      <c r="A1084" s="308" t="s">
        <v>115</v>
      </c>
      <c r="B1084" s="310" t="s">
        <v>45</v>
      </c>
      <c r="C1084" s="374">
        <v>34</v>
      </c>
      <c r="D1084" s="332">
        <v>6120</v>
      </c>
      <c r="E1084" s="326">
        <f t="shared" ref="E1084:E1088" si="299">D1084*2.5</f>
        <v>15300</v>
      </c>
      <c r="F1084" s="608">
        <f t="shared" ref="F1084:F1088" si="300">ROUND(D1084+E1084,0)</f>
        <v>21420</v>
      </c>
    </row>
    <row r="1085" spans="1:6" x14ac:dyDescent="0.3">
      <c r="A1085" s="308" t="s">
        <v>367</v>
      </c>
      <c r="B1085" s="310" t="s">
        <v>45</v>
      </c>
      <c r="C1085" s="374">
        <v>43</v>
      </c>
      <c r="D1085" s="332">
        <v>7740</v>
      </c>
      <c r="E1085" s="326">
        <f t="shared" si="299"/>
        <v>19350</v>
      </c>
      <c r="F1085" s="608">
        <f t="shared" si="300"/>
        <v>27090</v>
      </c>
    </row>
    <row r="1086" spans="1:6" x14ac:dyDescent="0.3">
      <c r="A1086" s="308" t="s">
        <v>368</v>
      </c>
      <c r="B1086" s="310" t="s">
        <v>45</v>
      </c>
      <c r="C1086" s="374">
        <v>44</v>
      </c>
      <c r="D1086" s="332">
        <v>7920</v>
      </c>
      <c r="E1086" s="326">
        <f t="shared" si="299"/>
        <v>19800</v>
      </c>
      <c r="F1086" s="608">
        <f t="shared" si="300"/>
        <v>27720</v>
      </c>
    </row>
    <row r="1087" spans="1:6" x14ac:dyDescent="0.3">
      <c r="A1087" s="308" t="s">
        <v>365</v>
      </c>
      <c r="B1087" s="310" t="s">
        <v>45</v>
      </c>
      <c r="C1087" s="374">
        <v>83</v>
      </c>
      <c r="D1087" s="332">
        <v>14940</v>
      </c>
      <c r="E1087" s="326">
        <f t="shared" si="299"/>
        <v>37350</v>
      </c>
      <c r="F1087" s="608">
        <f t="shared" si="300"/>
        <v>52290</v>
      </c>
    </row>
    <row r="1088" spans="1:6" x14ac:dyDescent="0.3">
      <c r="A1088" s="308" t="s">
        <v>366</v>
      </c>
      <c r="B1088" s="310" t="s">
        <v>45</v>
      </c>
      <c r="C1088" s="374">
        <v>83</v>
      </c>
      <c r="D1088" s="332">
        <v>14940</v>
      </c>
      <c r="E1088" s="326">
        <f t="shared" si="299"/>
        <v>37350</v>
      </c>
      <c r="F1088" s="608">
        <f t="shared" si="300"/>
        <v>52290</v>
      </c>
    </row>
    <row r="1089" spans="1:6" x14ac:dyDescent="0.3">
      <c r="A1089" s="308"/>
      <c r="B1089" s="310"/>
      <c r="C1089" s="377"/>
      <c r="D1089" s="332"/>
      <c r="E1089" s="326"/>
      <c r="F1089" s="618"/>
    </row>
    <row r="1090" spans="1:6" x14ac:dyDescent="0.3">
      <c r="A1090" s="291" t="s">
        <v>994</v>
      </c>
      <c r="B1090" s="310"/>
      <c r="C1090" s="377"/>
      <c r="D1090" s="332"/>
      <c r="E1090" s="326"/>
      <c r="F1090" s="618"/>
    </row>
    <row r="1091" spans="1:6" x14ac:dyDescent="0.3">
      <c r="A1091" s="308" t="s">
        <v>372</v>
      </c>
      <c r="B1091" s="310" t="s">
        <v>45</v>
      </c>
      <c r="C1091" s="374">
        <v>20</v>
      </c>
      <c r="D1091" s="332">
        <v>3600</v>
      </c>
      <c r="E1091" s="326">
        <f t="shared" ref="E1091:E1094" si="301">D1091*2.5</f>
        <v>9000</v>
      </c>
      <c r="F1091" s="608">
        <f t="shared" ref="F1091:F1094" si="302">ROUND(D1091+E1091,0)</f>
        <v>12600</v>
      </c>
    </row>
    <row r="1092" spans="1:6" x14ac:dyDescent="0.3">
      <c r="A1092" s="308" t="s">
        <v>369</v>
      </c>
      <c r="B1092" s="310" t="s">
        <v>45</v>
      </c>
      <c r="C1092" s="374">
        <v>31</v>
      </c>
      <c r="D1092" s="332">
        <v>5580</v>
      </c>
      <c r="E1092" s="326">
        <f t="shared" si="301"/>
        <v>13950</v>
      </c>
      <c r="F1092" s="608">
        <f t="shared" si="302"/>
        <v>19530</v>
      </c>
    </row>
    <row r="1093" spans="1:6" x14ac:dyDescent="0.3">
      <c r="A1093" s="308" t="s">
        <v>371</v>
      </c>
      <c r="B1093" s="310" t="s">
        <v>45</v>
      </c>
      <c r="C1093" s="374">
        <v>32</v>
      </c>
      <c r="D1093" s="332">
        <v>5760</v>
      </c>
      <c r="E1093" s="326">
        <f t="shared" si="301"/>
        <v>14400</v>
      </c>
      <c r="F1093" s="608">
        <f t="shared" si="302"/>
        <v>20160</v>
      </c>
    </row>
    <row r="1094" spans="1:6" x14ac:dyDescent="0.3">
      <c r="A1094" s="308" t="s">
        <v>370</v>
      </c>
      <c r="B1094" s="310" t="s">
        <v>45</v>
      </c>
      <c r="C1094" s="374">
        <v>59</v>
      </c>
      <c r="D1094" s="332">
        <v>10620</v>
      </c>
      <c r="E1094" s="326">
        <f t="shared" si="301"/>
        <v>26550</v>
      </c>
      <c r="F1094" s="608">
        <f t="shared" si="302"/>
        <v>37170</v>
      </c>
    </row>
    <row r="1095" spans="1:6" x14ac:dyDescent="0.3">
      <c r="A1095" s="308"/>
      <c r="B1095" s="310"/>
      <c r="C1095" s="374"/>
      <c r="D1095" s="332"/>
      <c r="E1095" s="326"/>
      <c r="F1095" s="618"/>
    </row>
    <row r="1096" spans="1:6" x14ac:dyDescent="0.3">
      <c r="A1096" s="291" t="s">
        <v>995</v>
      </c>
      <c r="B1096" s="310"/>
      <c r="C1096" s="379"/>
      <c r="D1096" s="332"/>
      <c r="E1096" s="326"/>
      <c r="F1096" s="618"/>
    </row>
    <row r="1097" spans="1:6" x14ac:dyDescent="0.3">
      <c r="A1097" s="308" t="s">
        <v>358</v>
      </c>
      <c r="B1097" s="310" t="s">
        <v>45</v>
      </c>
      <c r="C1097" s="374">
        <v>6</v>
      </c>
      <c r="D1097" s="332">
        <v>1080</v>
      </c>
      <c r="E1097" s="326">
        <f t="shared" ref="E1097:E1118" si="303">D1097*2.5</f>
        <v>2700</v>
      </c>
      <c r="F1097" s="608">
        <f t="shared" ref="F1097:F1118" si="304">ROUND(D1097+E1097,0)</f>
        <v>3780</v>
      </c>
    </row>
    <row r="1098" spans="1:6" x14ac:dyDescent="0.3">
      <c r="A1098" s="308" t="s">
        <v>358</v>
      </c>
      <c r="B1098" s="310" t="s">
        <v>45</v>
      </c>
      <c r="C1098" s="374">
        <v>6</v>
      </c>
      <c r="D1098" s="332">
        <v>1080</v>
      </c>
      <c r="E1098" s="326">
        <f t="shared" si="303"/>
        <v>2700</v>
      </c>
      <c r="F1098" s="608">
        <f t="shared" si="304"/>
        <v>3780</v>
      </c>
    </row>
    <row r="1099" spans="1:6" x14ac:dyDescent="0.3">
      <c r="A1099" s="308" t="s">
        <v>358</v>
      </c>
      <c r="B1099" s="310" t="s">
        <v>45</v>
      </c>
      <c r="C1099" s="374">
        <v>6</v>
      </c>
      <c r="D1099" s="332">
        <v>1080</v>
      </c>
      <c r="E1099" s="326">
        <f t="shared" si="303"/>
        <v>2700</v>
      </c>
      <c r="F1099" s="608">
        <f t="shared" si="304"/>
        <v>3780</v>
      </c>
    </row>
    <row r="1100" spans="1:6" x14ac:dyDescent="0.3">
      <c r="A1100" s="308" t="s">
        <v>358</v>
      </c>
      <c r="B1100" s="310" t="s">
        <v>45</v>
      </c>
      <c r="C1100" s="374">
        <v>7</v>
      </c>
      <c r="D1100" s="332">
        <v>1260</v>
      </c>
      <c r="E1100" s="326">
        <f t="shared" si="303"/>
        <v>3150</v>
      </c>
      <c r="F1100" s="608">
        <f t="shared" si="304"/>
        <v>4410</v>
      </c>
    </row>
    <row r="1101" spans="1:6" x14ac:dyDescent="0.3">
      <c r="A1101" s="308" t="s">
        <v>358</v>
      </c>
      <c r="B1101" s="310" t="s">
        <v>45</v>
      </c>
      <c r="C1101" s="374">
        <v>8</v>
      </c>
      <c r="D1101" s="332">
        <v>1440</v>
      </c>
      <c r="E1101" s="326">
        <f t="shared" si="303"/>
        <v>3600</v>
      </c>
      <c r="F1101" s="608">
        <f t="shared" si="304"/>
        <v>5040</v>
      </c>
    </row>
    <row r="1102" spans="1:6" x14ac:dyDescent="0.3">
      <c r="A1102" s="308" t="s">
        <v>358</v>
      </c>
      <c r="B1102" s="310" t="s">
        <v>45</v>
      </c>
      <c r="C1102" s="374">
        <v>10</v>
      </c>
      <c r="D1102" s="332">
        <v>1800</v>
      </c>
      <c r="E1102" s="326">
        <f t="shared" si="303"/>
        <v>4500</v>
      </c>
      <c r="F1102" s="608">
        <f t="shared" si="304"/>
        <v>6300</v>
      </c>
    </row>
    <row r="1103" spans="1:6" x14ac:dyDescent="0.3">
      <c r="A1103" s="308" t="s">
        <v>358</v>
      </c>
      <c r="B1103" s="310" t="s">
        <v>45</v>
      </c>
      <c r="C1103" s="374">
        <v>10</v>
      </c>
      <c r="D1103" s="332">
        <v>1800</v>
      </c>
      <c r="E1103" s="326">
        <f t="shared" si="303"/>
        <v>4500</v>
      </c>
      <c r="F1103" s="608">
        <f t="shared" si="304"/>
        <v>6300</v>
      </c>
    </row>
    <row r="1104" spans="1:6" x14ac:dyDescent="0.3">
      <c r="A1104" s="308" t="s">
        <v>358</v>
      </c>
      <c r="B1104" s="310" t="s">
        <v>45</v>
      </c>
      <c r="C1104" s="374">
        <v>12</v>
      </c>
      <c r="D1104" s="332">
        <v>2160</v>
      </c>
      <c r="E1104" s="326">
        <f t="shared" si="303"/>
        <v>5400</v>
      </c>
      <c r="F1104" s="608">
        <f t="shared" si="304"/>
        <v>7560</v>
      </c>
    </row>
    <row r="1105" spans="1:6" x14ac:dyDescent="0.3">
      <c r="A1105" s="308" t="s">
        <v>358</v>
      </c>
      <c r="B1105" s="310" t="s">
        <v>45</v>
      </c>
      <c r="C1105" s="374">
        <v>14</v>
      </c>
      <c r="D1105" s="332">
        <v>2520</v>
      </c>
      <c r="E1105" s="326">
        <f t="shared" si="303"/>
        <v>6300</v>
      </c>
      <c r="F1105" s="608">
        <f t="shared" si="304"/>
        <v>8820</v>
      </c>
    </row>
    <row r="1106" spans="1:6" x14ac:dyDescent="0.3">
      <c r="A1106" s="308" t="s">
        <v>373</v>
      </c>
      <c r="B1106" s="310" t="s">
        <v>45</v>
      </c>
      <c r="C1106" s="374">
        <v>14</v>
      </c>
      <c r="D1106" s="332">
        <v>2520</v>
      </c>
      <c r="E1106" s="326">
        <f t="shared" si="303"/>
        <v>6300</v>
      </c>
      <c r="F1106" s="608">
        <f t="shared" si="304"/>
        <v>8820</v>
      </c>
    </row>
    <row r="1107" spans="1:6" x14ac:dyDescent="0.3">
      <c r="A1107" s="308" t="s">
        <v>358</v>
      </c>
      <c r="B1107" s="310" t="s">
        <v>45</v>
      </c>
      <c r="C1107" s="374">
        <v>16</v>
      </c>
      <c r="D1107" s="332">
        <v>2880</v>
      </c>
      <c r="E1107" s="326">
        <f t="shared" si="303"/>
        <v>7200</v>
      </c>
      <c r="F1107" s="608">
        <f t="shared" si="304"/>
        <v>10080</v>
      </c>
    </row>
    <row r="1108" spans="1:6" x14ac:dyDescent="0.3">
      <c r="A1108" s="308" t="s">
        <v>358</v>
      </c>
      <c r="B1108" s="310" t="s">
        <v>45</v>
      </c>
      <c r="C1108" s="374">
        <v>17</v>
      </c>
      <c r="D1108" s="332">
        <v>3060</v>
      </c>
      <c r="E1108" s="326">
        <f t="shared" si="303"/>
        <v>7650</v>
      </c>
      <c r="F1108" s="608">
        <f t="shared" si="304"/>
        <v>10710</v>
      </c>
    </row>
    <row r="1109" spans="1:6" x14ac:dyDescent="0.3">
      <c r="A1109" s="308" t="s">
        <v>358</v>
      </c>
      <c r="B1109" s="310" t="s">
        <v>45</v>
      </c>
      <c r="C1109" s="374">
        <v>21</v>
      </c>
      <c r="D1109" s="332">
        <v>3780</v>
      </c>
      <c r="E1109" s="326">
        <f t="shared" si="303"/>
        <v>9450</v>
      </c>
      <c r="F1109" s="608">
        <f t="shared" si="304"/>
        <v>13230</v>
      </c>
    </row>
    <row r="1110" spans="1:6" x14ac:dyDescent="0.3">
      <c r="A1110" s="308" t="s">
        <v>361</v>
      </c>
      <c r="B1110" s="310" t="s">
        <v>45</v>
      </c>
      <c r="C1110" s="374">
        <v>27</v>
      </c>
      <c r="D1110" s="332">
        <v>4860</v>
      </c>
      <c r="E1110" s="326">
        <f t="shared" si="303"/>
        <v>12150</v>
      </c>
      <c r="F1110" s="608">
        <f t="shared" si="304"/>
        <v>17010</v>
      </c>
    </row>
    <row r="1111" spans="1:6" x14ac:dyDescent="0.3">
      <c r="A1111" s="308" t="s">
        <v>358</v>
      </c>
      <c r="B1111" s="310" t="s">
        <v>45</v>
      </c>
      <c r="C1111" s="374">
        <v>36</v>
      </c>
      <c r="D1111" s="332">
        <v>6480</v>
      </c>
      <c r="E1111" s="326">
        <f t="shared" si="303"/>
        <v>16200</v>
      </c>
      <c r="F1111" s="608">
        <f t="shared" si="304"/>
        <v>22680</v>
      </c>
    </row>
    <row r="1112" spans="1:6" x14ac:dyDescent="0.3">
      <c r="A1112" s="308" t="s">
        <v>358</v>
      </c>
      <c r="B1112" s="310" t="s">
        <v>45</v>
      </c>
      <c r="C1112" s="374">
        <v>46</v>
      </c>
      <c r="D1112" s="332">
        <v>8280</v>
      </c>
      <c r="E1112" s="326">
        <f t="shared" si="303"/>
        <v>20700</v>
      </c>
      <c r="F1112" s="608">
        <f t="shared" si="304"/>
        <v>28980</v>
      </c>
    </row>
    <row r="1113" spans="1:6" x14ac:dyDescent="0.3">
      <c r="A1113" s="308" t="s">
        <v>358</v>
      </c>
      <c r="B1113" s="310" t="s">
        <v>45</v>
      </c>
      <c r="C1113" s="374">
        <v>46</v>
      </c>
      <c r="D1113" s="332">
        <v>8280</v>
      </c>
      <c r="E1113" s="326">
        <f t="shared" si="303"/>
        <v>20700</v>
      </c>
      <c r="F1113" s="608">
        <f t="shared" si="304"/>
        <v>28980</v>
      </c>
    </row>
    <row r="1114" spans="1:6" x14ac:dyDescent="0.3">
      <c r="A1114" s="308" t="s">
        <v>358</v>
      </c>
      <c r="B1114" s="310" t="s">
        <v>45</v>
      </c>
      <c r="C1114" s="374">
        <v>46</v>
      </c>
      <c r="D1114" s="332">
        <v>8280</v>
      </c>
      <c r="E1114" s="326">
        <f t="shared" si="303"/>
        <v>20700</v>
      </c>
      <c r="F1114" s="608">
        <f t="shared" si="304"/>
        <v>28980</v>
      </c>
    </row>
    <row r="1115" spans="1:6" x14ac:dyDescent="0.3">
      <c r="A1115" s="308" t="s">
        <v>361</v>
      </c>
      <c r="B1115" s="310" t="s">
        <v>45</v>
      </c>
      <c r="C1115" s="374">
        <v>46</v>
      </c>
      <c r="D1115" s="332">
        <v>8280</v>
      </c>
      <c r="E1115" s="326">
        <f t="shared" si="303"/>
        <v>20700</v>
      </c>
      <c r="F1115" s="608">
        <f t="shared" si="304"/>
        <v>28980</v>
      </c>
    </row>
    <row r="1116" spans="1:6" x14ac:dyDescent="0.3">
      <c r="A1116" s="308" t="s">
        <v>362</v>
      </c>
      <c r="B1116" s="310" t="s">
        <v>45</v>
      </c>
      <c r="C1116" s="374">
        <v>46</v>
      </c>
      <c r="D1116" s="332">
        <v>8280</v>
      </c>
      <c r="E1116" s="326">
        <f t="shared" si="303"/>
        <v>20700</v>
      </c>
      <c r="F1116" s="608">
        <f t="shared" si="304"/>
        <v>28980</v>
      </c>
    </row>
    <row r="1117" spans="1:6" x14ac:dyDescent="0.3">
      <c r="A1117" s="308" t="s">
        <v>371</v>
      </c>
      <c r="B1117" s="310" t="s">
        <v>45</v>
      </c>
      <c r="C1117" s="374">
        <v>46</v>
      </c>
      <c r="D1117" s="332">
        <v>8280</v>
      </c>
      <c r="E1117" s="326">
        <f t="shared" si="303"/>
        <v>20700</v>
      </c>
      <c r="F1117" s="608">
        <f t="shared" si="304"/>
        <v>28980</v>
      </c>
    </row>
    <row r="1118" spans="1:6" x14ac:dyDescent="0.3">
      <c r="A1118" s="308" t="s">
        <v>358</v>
      </c>
      <c r="B1118" s="310" t="s">
        <v>45</v>
      </c>
      <c r="C1118" s="374">
        <v>46</v>
      </c>
      <c r="D1118" s="332">
        <v>8280</v>
      </c>
      <c r="E1118" s="326">
        <f t="shared" si="303"/>
        <v>20700</v>
      </c>
      <c r="F1118" s="608">
        <f t="shared" si="304"/>
        <v>28980</v>
      </c>
    </row>
    <row r="1119" spans="1:6" x14ac:dyDescent="0.3">
      <c r="A1119" s="308"/>
      <c r="B1119" s="310"/>
      <c r="C1119" s="374"/>
      <c r="D1119" s="332"/>
      <c r="E1119" s="326"/>
      <c r="F1119" s="618"/>
    </row>
    <row r="1120" spans="1:6" x14ac:dyDescent="0.3">
      <c r="A1120" s="291" t="s">
        <v>996</v>
      </c>
      <c r="B1120" s="310"/>
      <c r="C1120" s="379"/>
      <c r="D1120" s="332"/>
      <c r="E1120" s="326"/>
      <c r="F1120" s="618"/>
    </row>
    <row r="1121" spans="1:6" x14ac:dyDescent="0.3">
      <c r="A1121" s="308" t="s">
        <v>359</v>
      </c>
      <c r="B1121" s="310" t="s">
        <v>45</v>
      </c>
      <c r="C1121" s="374">
        <v>21</v>
      </c>
      <c r="D1121" s="332">
        <v>3780</v>
      </c>
      <c r="E1121" s="326">
        <f t="shared" ref="E1121:E1133" si="305">D1121*2.5</f>
        <v>9450</v>
      </c>
      <c r="F1121" s="608">
        <f t="shared" ref="F1121:F1133" si="306">ROUND(D1121+E1121,0)</f>
        <v>13230</v>
      </c>
    </row>
    <row r="1122" spans="1:6" x14ac:dyDescent="0.3">
      <c r="A1122" s="308" t="s">
        <v>377</v>
      </c>
      <c r="B1122" s="310" t="s">
        <v>45</v>
      </c>
      <c r="C1122" s="374">
        <v>22</v>
      </c>
      <c r="D1122" s="332">
        <v>3960</v>
      </c>
      <c r="E1122" s="326">
        <f t="shared" si="305"/>
        <v>9900</v>
      </c>
      <c r="F1122" s="608">
        <f t="shared" si="306"/>
        <v>13860</v>
      </c>
    </row>
    <row r="1123" spans="1:6" x14ac:dyDescent="0.3">
      <c r="A1123" s="308" t="s">
        <v>375</v>
      </c>
      <c r="B1123" s="310" t="s">
        <v>45</v>
      </c>
      <c r="C1123" s="374">
        <v>25</v>
      </c>
      <c r="D1123" s="332">
        <v>4500</v>
      </c>
      <c r="E1123" s="326">
        <f t="shared" si="305"/>
        <v>11250</v>
      </c>
      <c r="F1123" s="608">
        <f t="shared" si="306"/>
        <v>15750</v>
      </c>
    </row>
    <row r="1124" spans="1:6" x14ac:dyDescent="0.3">
      <c r="A1124" s="308" t="s">
        <v>374</v>
      </c>
      <c r="B1124" s="310" t="s">
        <v>45</v>
      </c>
      <c r="C1124" s="374">
        <v>26</v>
      </c>
      <c r="D1124" s="332">
        <v>4680</v>
      </c>
      <c r="E1124" s="326">
        <f t="shared" si="305"/>
        <v>11700</v>
      </c>
      <c r="F1124" s="608">
        <f t="shared" si="306"/>
        <v>16380</v>
      </c>
    </row>
    <row r="1125" spans="1:6" x14ac:dyDescent="0.3">
      <c r="A1125" s="308" t="s">
        <v>360</v>
      </c>
      <c r="B1125" s="310" t="s">
        <v>45</v>
      </c>
      <c r="C1125" s="374">
        <v>26</v>
      </c>
      <c r="D1125" s="332">
        <v>4680</v>
      </c>
      <c r="E1125" s="326">
        <f t="shared" si="305"/>
        <v>11700</v>
      </c>
      <c r="F1125" s="608">
        <f t="shared" si="306"/>
        <v>16380</v>
      </c>
    </row>
    <row r="1126" spans="1:6" x14ac:dyDescent="0.3">
      <c r="A1126" s="308" t="s">
        <v>359</v>
      </c>
      <c r="B1126" s="310" t="s">
        <v>45</v>
      </c>
      <c r="C1126" s="374">
        <v>36</v>
      </c>
      <c r="D1126" s="332">
        <v>6480</v>
      </c>
      <c r="E1126" s="326">
        <f t="shared" si="305"/>
        <v>16200</v>
      </c>
      <c r="F1126" s="608">
        <f t="shared" si="306"/>
        <v>22680</v>
      </c>
    </row>
    <row r="1127" spans="1:6" x14ac:dyDescent="0.3">
      <c r="A1127" s="308" t="s">
        <v>357</v>
      </c>
      <c r="B1127" s="310" t="s">
        <v>45</v>
      </c>
      <c r="C1127" s="374">
        <v>39</v>
      </c>
      <c r="D1127" s="332">
        <v>7020</v>
      </c>
      <c r="E1127" s="326">
        <f t="shared" si="305"/>
        <v>17550</v>
      </c>
      <c r="F1127" s="608">
        <f t="shared" si="306"/>
        <v>24570</v>
      </c>
    </row>
    <row r="1128" spans="1:6" x14ac:dyDescent="0.3">
      <c r="A1128" s="308" t="s">
        <v>357</v>
      </c>
      <c r="B1128" s="310" t="s">
        <v>45</v>
      </c>
      <c r="C1128" s="374">
        <v>39</v>
      </c>
      <c r="D1128" s="332">
        <v>7020</v>
      </c>
      <c r="E1128" s="326">
        <f t="shared" si="305"/>
        <v>17550</v>
      </c>
      <c r="F1128" s="608">
        <f t="shared" si="306"/>
        <v>24570</v>
      </c>
    </row>
    <row r="1129" spans="1:6" x14ac:dyDescent="0.3">
      <c r="A1129" s="308" t="s">
        <v>357</v>
      </c>
      <c r="B1129" s="310" t="s">
        <v>45</v>
      </c>
      <c r="C1129" s="374">
        <v>39</v>
      </c>
      <c r="D1129" s="332">
        <v>7020</v>
      </c>
      <c r="E1129" s="326">
        <f t="shared" si="305"/>
        <v>17550</v>
      </c>
      <c r="F1129" s="608">
        <f t="shared" si="306"/>
        <v>24570</v>
      </c>
    </row>
    <row r="1130" spans="1:6" x14ac:dyDescent="0.3">
      <c r="A1130" s="308" t="s">
        <v>376</v>
      </c>
      <c r="B1130" s="310" t="s">
        <v>45</v>
      </c>
      <c r="C1130" s="374">
        <v>46</v>
      </c>
      <c r="D1130" s="332">
        <v>8280</v>
      </c>
      <c r="E1130" s="326">
        <f t="shared" si="305"/>
        <v>20700</v>
      </c>
      <c r="F1130" s="608">
        <f t="shared" si="306"/>
        <v>28980</v>
      </c>
    </row>
    <row r="1131" spans="1:6" x14ac:dyDescent="0.3">
      <c r="A1131" s="308" t="s">
        <v>358</v>
      </c>
      <c r="B1131" s="310" t="s">
        <v>45</v>
      </c>
      <c r="C1131" s="374">
        <v>46</v>
      </c>
      <c r="D1131" s="332">
        <v>8280</v>
      </c>
      <c r="E1131" s="326">
        <f t="shared" si="305"/>
        <v>20700</v>
      </c>
      <c r="F1131" s="608">
        <f t="shared" si="306"/>
        <v>28980</v>
      </c>
    </row>
    <row r="1132" spans="1:6" x14ac:dyDescent="0.3">
      <c r="A1132" s="308" t="s">
        <v>358</v>
      </c>
      <c r="B1132" s="310" t="s">
        <v>45</v>
      </c>
      <c r="C1132" s="374">
        <v>46</v>
      </c>
      <c r="D1132" s="332">
        <v>8280</v>
      </c>
      <c r="E1132" s="326">
        <f t="shared" si="305"/>
        <v>20700</v>
      </c>
      <c r="F1132" s="608">
        <f t="shared" si="306"/>
        <v>28980</v>
      </c>
    </row>
    <row r="1133" spans="1:6" x14ac:dyDescent="0.3">
      <c r="A1133" s="308" t="s">
        <v>377</v>
      </c>
      <c r="B1133" s="310" t="s">
        <v>45</v>
      </c>
      <c r="C1133" s="374">
        <v>46</v>
      </c>
      <c r="D1133" s="332">
        <v>8280</v>
      </c>
      <c r="E1133" s="326">
        <f t="shared" si="305"/>
        <v>20700</v>
      </c>
      <c r="F1133" s="608">
        <f t="shared" si="306"/>
        <v>28980</v>
      </c>
    </row>
    <row r="1134" spans="1:6" x14ac:dyDescent="0.3">
      <c r="A1134" s="308"/>
      <c r="B1134" s="310"/>
      <c r="C1134" s="374"/>
      <c r="D1134" s="332"/>
      <c r="E1134" s="326"/>
      <c r="F1134" s="618"/>
    </row>
    <row r="1135" spans="1:6" x14ac:dyDescent="0.3">
      <c r="A1135" s="291" t="s">
        <v>997</v>
      </c>
      <c r="B1135" s="310"/>
      <c r="C1135" s="374"/>
      <c r="D1135" s="332"/>
      <c r="E1135" s="326"/>
      <c r="F1135" s="618"/>
    </row>
    <row r="1136" spans="1:6" x14ac:dyDescent="0.3">
      <c r="A1136" s="308" t="s">
        <v>379</v>
      </c>
      <c r="B1136" s="310" t="s">
        <v>45</v>
      </c>
      <c r="C1136" s="374">
        <v>13</v>
      </c>
      <c r="D1136" s="332">
        <v>2340</v>
      </c>
      <c r="E1136" s="326">
        <f t="shared" ref="E1136:E1147" si="307">D1136*2.5</f>
        <v>5850</v>
      </c>
      <c r="F1136" s="608">
        <f t="shared" ref="F1136:F1147" si="308">ROUND(D1136+E1136,0)</f>
        <v>8190</v>
      </c>
    </row>
    <row r="1137" spans="1:6" x14ac:dyDescent="0.3">
      <c r="A1137" s="308" t="s">
        <v>359</v>
      </c>
      <c r="B1137" s="310" t="s">
        <v>45</v>
      </c>
      <c r="C1137" s="374">
        <v>14</v>
      </c>
      <c r="D1137" s="332">
        <v>2520</v>
      </c>
      <c r="E1137" s="326">
        <f t="shared" si="307"/>
        <v>6300</v>
      </c>
      <c r="F1137" s="608">
        <f t="shared" si="308"/>
        <v>8820</v>
      </c>
    </row>
    <row r="1138" spans="1:6" x14ac:dyDescent="0.3">
      <c r="A1138" s="308" t="s">
        <v>380</v>
      </c>
      <c r="B1138" s="310" t="s">
        <v>45</v>
      </c>
      <c r="C1138" s="374">
        <v>15</v>
      </c>
      <c r="D1138" s="332">
        <v>2700</v>
      </c>
      <c r="E1138" s="326">
        <f t="shared" si="307"/>
        <v>6750</v>
      </c>
      <c r="F1138" s="608">
        <f t="shared" si="308"/>
        <v>9450</v>
      </c>
    </row>
    <row r="1139" spans="1:6" x14ac:dyDescent="0.3">
      <c r="A1139" s="308" t="s">
        <v>382</v>
      </c>
      <c r="B1139" s="310" t="s">
        <v>45</v>
      </c>
      <c r="C1139" s="374">
        <v>18</v>
      </c>
      <c r="D1139" s="332">
        <v>3240</v>
      </c>
      <c r="E1139" s="326">
        <f t="shared" si="307"/>
        <v>8100</v>
      </c>
      <c r="F1139" s="608">
        <f t="shared" si="308"/>
        <v>11340</v>
      </c>
    </row>
    <row r="1140" spans="1:6" x14ac:dyDescent="0.3">
      <c r="A1140" s="308" t="s">
        <v>372</v>
      </c>
      <c r="B1140" s="310" t="s">
        <v>45</v>
      </c>
      <c r="C1140" s="374">
        <v>21</v>
      </c>
      <c r="D1140" s="332">
        <v>3780</v>
      </c>
      <c r="E1140" s="326">
        <f t="shared" si="307"/>
        <v>9450</v>
      </c>
      <c r="F1140" s="608">
        <f t="shared" si="308"/>
        <v>13230</v>
      </c>
    </row>
    <row r="1141" spans="1:6" x14ac:dyDescent="0.3">
      <c r="A1141" s="308" t="s">
        <v>359</v>
      </c>
      <c r="B1141" s="310" t="s">
        <v>45</v>
      </c>
      <c r="C1141" s="374">
        <v>22</v>
      </c>
      <c r="D1141" s="332">
        <v>3960</v>
      </c>
      <c r="E1141" s="326">
        <f t="shared" si="307"/>
        <v>9900</v>
      </c>
      <c r="F1141" s="608">
        <f t="shared" si="308"/>
        <v>13860</v>
      </c>
    </row>
    <row r="1142" spans="1:6" x14ac:dyDescent="0.3">
      <c r="A1142" s="308" t="s">
        <v>381</v>
      </c>
      <c r="B1142" s="310" t="s">
        <v>45</v>
      </c>
      <c r="C1142" s="374">
        <v>23</v>
      </c>
      <c r="D1142" s="332">
        <v>4140</v>
      </c>
      <c r="E1142" s="326">
        <f t="shared" si="307"/>
        <v>10350</v>
      </c>
      <c r="F1142" s="608">
        <f t="shared" si="308"/>
        <v>14490</v>
      </c>
    </row>
    <row r="1143" spans="1:6" x14ac:dyDescent="0.3">
      <c r="A1143" s="308" t="s">
        <v>383</v>
      </c>
      <c r="B1143" s="310" t="s">
        <v>45</v>
      </c>
      <c r="C1143" s="374">
        <v>24</v>
      </c>
      <c r="D1143" s="332">
        <v>4320</v>
      </c>
      <c r="E1143" s="326">
        <f t="shared" si="307"/>
        <v>10800</v>
      </c>
      <c r="F1143" s="608">
        <f t="shared" si="308"/>
        <v>15120</v>
      </c>
    </row>
    <row r="1144" spans="1:6" x14ac:dyDescent="0.3">
      <c r="A1144" s="308" t="s">
        <v>362</v>
      </c>
      <c r="B1144" s="310" t="s">
        <v>45</v>
      </c>
      <c r="C1144" s="374">
        <v>34</v>
      </c>
      <c r="D1144" s="332">
        <v>6120</v>
      </c>
      <c r="E1144" s="326">
        <f t="shared" si="307"/>
        <v>15300</v>
      </c>
      <c r="F1144" s="608">
        <f t="shared" si="308"/>
        <v>21420</v>
      </c>
    </row>
    <row r="1145" spans="1:6" x14ac:dyDescent="0.3">
      <c r="A1145" s="308" t="s">
        <v>384</v>
      </c>
      <c r="B1145" s="310" t="s">
        <v>45</v>
      </c>
      <c r="C1145" s="374">
        <v>38</v>
      </c>
      <c r="D1145" s="332">
        <v>6840</v>
      </c>
      <c r="E1145" s="326">
        <f t="shared" si="307"/>
        <v>17100</v>
      </c>
      <c r="F1145" s="608">
        <f t="shared" si="308"/>
        <v>23940</v>
      </c>
    </row>
    <row r="1146" spans="1:6" x14ac:dyDescent="0.3">
      <c r="A1146" s="308" t="s">
        <v>384</v>
      </c>
      <c r="B1146" s="310" t="s">
        <v>45</v>
      </c>
      <c r="C1146" s="374">
        <v>38</v>
      </c>
      <c r="D1146" s="332">
        <v>6840</v>
      </c>
      <c r="E1146" s="326">
        <f t="shared" si="307"/>
        <v>17100</v>
      </c>
      <c r="F1146" s="608">
        <f t="shared" si="308"/>
        <v>23940</v>
      </c>
    </row>
    <row r="1147" spans="1:6" x14ac:dyDescent="0.3">
      <c r="A1147" s="308" t="s">
        <v>378</v>
      </c>
      <c r="B1147" s="310" t="s">
        <v>45</v>
      </c>
      <c r="C1147" s="374">
        <v>44</v>
      </c>
      <c r="D1147" s="332">
        <v>7920</v>
      </c>
      <c r="E1147" s="326">
        <f t="shared" si="307"/>
        <v>19800</v>
      </c>
      <c r="F1147" s="608">
        <f t="shared" si="308"/>
        <v>27720</v>
      </c>
    </row>
    <row r="1148" spans="1:6" x14ac:dyDescent="0.3">
      <c r="A1148" s="308"/>
      <c r="B1148" s="310"/>
      <c r="C1148" s="374"/>
      <c r="D1148" s="332"/>
      <c r="E1148" s="326"/>
      <c r="F1148" s="618"/>
    </row>
    <row r="1149" spans="1:6" x14ac:dyDescent="0.3">
      <c r="A1149" s="291" t="s">
        <v>998</v>
      </c>
      <c r="B1149" s="310"/>
      <c r="C1149" s="374"/>
      <c r="D1149" s="332"/>
      <c r="E1149" s="326"/>
      <c r="F1149" s="618"/>
    </row>
    <row r="1150" spans="1:6" x14ac:dyDescent="0.3">
      <c r="A1150" s="308" t="s">
        <v>368</v>
      </c>
      <c r="B1150" s="310" t="s">
        <v>45</v>
      </c>
      <c r="C1150" s="374">
        <v>18</v>
      </c>
      <c r="D1150" s="332">
        <v>3240</v>
      </c>
      <c r="E1150" s="326">
        <f t="shared" ref="E1150:E1158" si="309">D1150*2.5</f>
        <v>8100</v>
      </c>
      <c r="F1150" s="608">
        <f t="shared" ref="F1150:F1158" si="310">ROUND(D1150+E1150,0)</f>
        <v>11340</v>
      </c>
    </row>
    <row r="1151" spans="1:6" x14ac:dyDescent="0.3">
      <c r="A1151" s="308" t="s">
        <v>361</v>
      </c>
      <c r="B1151" s="310" t="s">
        <v>45</v>
      </c>
      <c r="C1151" s="374">
        <v>19</v>
      </c>
      <c r="D1151" s="332">
        <v>3420</v>
      </c>
      <c r="E1151" s="326">
        <f t="shared" si="309"/>
        <v>8550</v>
      </c>
      <c r="F1151" s="608">
        <f t="shared" si="310"/>
        <v>11970</v>
      </c>
    </row>
    <row r="1152" spans="1:6" x14ac:dyDescent="0.3">
      <c r="A1152" s="308" t="s">
        <v>381</v>
      </c>
      <c r="B1152" s="310" t="s">
        <v>45</v>
      </c>
      <c r="C1152" s="374">
        <v>19</v>
      </c>
      <c r="D1152" s="332">
        <v>3420</v>
      </c>
      <c r="E1152" s="326">
        <f t="shared" si="309"/>
        <v>8550</v>
      </c>
      <c r="F1152" s="608">
        <f t="shared" si="310"/>
        <v>11970</v>
      </c>
    </row>
    <row r="1153" spans="1:6" x14ac:dyDescent="0.3">
      <c r="A1153" s="308" t="s">
        <v>362</v>
      </c>
      <c r="B1153" s="310" t="s">
        <v>45</v>
      </c>
      <c r="C1153" s="374">
        <v>39</v>
      </c>
      <c r="D1153" s="332">
        <v>7020</v>
      </c>
      <c r="E1153" s="326">
        <f t="shared" si="309"/>
        <v>17550</v>
      </c>
      <c r="F1153" s="608">
        <f t="shared" si="310"/>
        <v>24570</v>
      </c>
    </row>
    <row r="1154" spans="1:6" x14ac:dyDescent="0.3">
      <c r="A1154" s="308" t="s">
        <v>358</v>
      </c>
      <c r="B1154" s="310" t="s">
        <v>45</v>
      </c>
      <c r="C1154" s="374">
        <v>50</v>
      </c>
      <c r="D1154" s="332">
        <v>9000</v>
      </c>
      <c r="E1154" s="326">
        <f t="shared" si="309"/>
        <v>22500</v>
      </c>
      <c r="F1154" s="608">
        <f t="shared" si="310"/>
        <v>31500</v>
      </c>
    </row>
    <row r="1155" spans="1:6" x14ac:dyDescent="0.3">
      <c r="A1155" s="308" t="s">
        <v>385</v>
      </c>
      <c r="B1155" s="310" t="s">
        <v>45</v>
      </c>
      <c r="C1155" s="374">
        <v>50</v>
      </c>
      <c r="D1155" s="332">
        <v>9000</v>
      </c>
      <c r="E1155" s="326">
        <f t="shared" si="309"/>
        <v>22500</v>
      </c>
      <c r="F1155" s="608">
        <f t="shared" si="310"/>
        <v>31500</v>
      </c>
    </row>
    <row r="1156" spans="1:6" x14ac:dyDescent="0.3">
      <c r="A1156" s="308" t="s">
        <v>386</v>
      </c>
      <c r="B1156" s="310" t="s">
        <v>45</v>
      </c>
      <c r="C1156" s="374">
        <v>60</v>
      </c>
      <c r="D1156" s="332">
        <v>10800</v>
      </c>
      <c r="E1156" s="326">
        <f t="shared" si="309"/>
        <v>27000</v>
      </c>
      <c r="F1156" s="608">
        <f t="shared" si="310"/>
        <v>37800</v>
      </c>
    </row>
    <row r="1157" spans="1:6" x14ac:dyDescent="0.3">
      <c r="A1157" s="308" t="s">
        <v>362</v>
      </c>
      <c r="B1157" s="310" t="s">
        <v>45</v>
      </c>
      <c r="C1157" s="374">
        <v>78</v>
      </c>
      <c r="D1157" s="332">
        <v>14040</v>
      </c>
      <c r="E1157" s="326">
        <f t="shared" si="309"/>
        <v>35100</v>
      </c>
      <c r="F1157" s="608">
        <f t="shared" si="310"/>
        <v>49140</v>
      </c>
    </row>
    <row r="1158" spans="1:6" x14ac:dyDescent="0.3">
      <c r="A1158" s="308" t="s">
        <v>362</v>
      </c>
      <c r="B1158" s="310" t="s">
        <v>45</v>
      </c>
      <c r="C1158" s="374">
        <v>89</v>
      </c>
      <c r="D1158" s="332">
        <v>16020</v>
      </c>
      <c r="E1158" s="326">
        <f t="shared" si="309"/>
        <v>40050</v>
      </c>
      <c r="F1158" s="608">
        <f t="shared" si="310"/>
        <v>56070</v>
      </c>
    </row>
    <row r="1159" spans="1:6" x14ac:dyDescent="0.3">
      <c r="A1159" s="308"/>
      <c r="B1159" s="310"/>
      <c r="C1159" s="374"/>
      <c r="D1159" s="332"/>
      <c r="E1159" s="326"/>
      <c r="F1159" s="618"/>
    </row>
    <row r="1160" spans="1:6" x14ac:dyDescent="0.3">
      <c r="A1160" s="291" t="s">
        <v>999</v>
      </c>
      <c r="B1160" s="310"/>
      <c r="C1160" s="374"/>
      <c r="D1160" s="332"/>
      <c r="E1160" s="326"/>
      <c r="F1160" s="618"/>
    </row>
    <row r="1161" spans="1:6" x14ac:dyDescent="0.3">
      <c r="A1161" s="308" t="s">
        <v>388</v>
      </c>
      <c r="B1161" s="310" t="s">
        <v>45</v>
      </c>
      <c r="C1161" s="374">
        <v>7</v>
      </c>
      <c r="D1161" s="332">
        <v>1260</v>
      </c>
      <c r="E1161" s="326">
        <f t="shared" ref="E1161:E1182" si="311">D1161*2.5</f>
        <v>3150</v>
      </c>
      <c r="F1161" s="608">
        <f t="shared" ref="F1161:F1182" si="312">ROUND(D1161+E1161,0)</f>
        <v>4410</v>
      </c>
    </row>
    <row r="1162" spans="1:6" x14ac:dyDescent="0.3">
      <c r="A1162" s="308" t="s">
        <v>388</v>
      </c>
      <c r="B1162" s="310" t="s">
        <v>45</v>
      </c>
      <c r="C1162" s="374">
        <v>7</v>
      </c>
      <c r="D1162" s="332">
        <v>1260</v>
      </c>
      <c r="E1162" s="326">
        <f t="shared" si="311"/>
        <v>3150</v>
      </c>
      <c r="F1162" s="608">
        <f t="shared" si="312"/>
        <v>4410</v>
      </c>
    </row>
    <row r="1163" spans="1:6" x14ac:dyDescent="0.3">
      <c r="A1163" s="308" t="s">
        <v>359</v>
      </c>
      <c r="B1163" s="310" t="s">
        <v>45</v>
      </c>
      <c r="C1163" s="374">
        <v>7</v>
      </c>
      <c r="D1163" s="332">
        <v>1260</v>
      </c>
      <c r="E1163" s="326">
        <f t="shared" si="311"/>
        <v>3150</v>
      </c>
      <c r="F1163" s="608">
        <f t="shared" si="312"/>
        <v>4410</v>
      </c>
    </row>
    <row r="1164" spans="1:6" x14ac:dyDescent="0.3">
      <c r="A1164" s="308" t="s">
        <v>388</v>
      </c>
      <c r="B1164" s="310" t="s">
        <v>45</v>
      </c>
      <c r="C1164" s="374">
        <v>7</v>
      </c>
      <c r="D1164" s="332">
        <v>1260</v>
      </c>
      <c r="E1164" s="326">
        <f t="shared" si="311"/>
        <v>3150</v>
      </c>
      <c r="F1164" s="608">
        <f t="shared" si="312"/>
        <v>4410</v>
      </c>
    </row>
    <row r="1165" spans="1:6" x14ac:dyDescent="0.3">
      <c r="A1165" s="308" t="s">
        <v>388</v>
      </c>
      <c r="B1165" s="310" t="s">
        <v>45</v>
      </c>
      <c r="C1165" s="374">
        <v>7</v>
      </c>
      <c r="D1165" s="332">
        <v>1260</v>
      </c>
      <c r="E1165" s="326">
        <f t="shared" si="311"/>
        <v>3150</v>
      </c>
      <c r="F1165" s="608">
        <f t="shared" si="312"/>
        <v>4410</v>
      </c>
    </row>
    <row r="1166" spans="1:6" x14ac:dyDescent="0.3">
      <c r="A1166" s="308" t="s">
        <v>362</v>
      </c>
      <c r="B1166" s="310" t="s">
        <v>45</v>
      </c>
      <c r="C1166" s="374">
        <v>7</v>
      </c>
      <c r="D1166" s="332">
        <v>1260</v>
      </c>
      <c r="E1166" s="326">
        <f t="shared" si="311"/>
        <v>3150</v>
      </c>
      <c r="F1166" s="608">
        <f t="shared" si="312"/>
        <v>4410</v>
      </c>
    </row>
    <row r="1167" spans="1:6" x14ac:dyDescent="0.3">
      <c r="A1167" s="308" t="s">
        <v>389</v>
      </c>
      <c r="B1167" s="310" t="s">
        <v>45</v>
      </c>
      <c r="C1167" s="374">
        <v>7</v>
      </c>
      <c r="D1167" s="332">
        <v>1260</v>
      </c>
      <c r="E1167" s="326">
        <f t="shared" si="311"/>
        <v>3150</v>
      </c>
      <c r="F1167" s="608">
        <f t="shared" si="312"/>
        <v>4410</v>
      </c>
    </row>
    <row r="1168" spans="1:6" x14ac:dyDescent="0.3">
      <c r="A1168" s="308" t="s">
        <v>359</v>
      </c>
      <c r="B1168" s="310" t="s">
        <v>45</v>
      </c>
      <c r="C1168" s="374">
        <v>7</v>
      </c>
      <c r="D1168" s="332">
        <v>1260</v>
      </c>
      <c r="E1168" s="326">
        <f t="shared" si="311"/>
        <v>3150</v>
      </c>
      <c r="F1168" s="608">
        <f t="shared" si="312"/>
        <v>4410</v>
      </c>
    </row>
    <row r="1169" spans="1:6" x14ac:dyDescent="0.3">
      <c r="A1169" s="308" t="s">
        <v>378</v>
      </c>
      <c r="B1169" s="310" t="s">
        <v>45</v>
      </c>
      <c r="C1169" s="374">
        <v>7</v>
      </c>
      <c r="D1169" s="332">
        <v>1260</v>
      </c>
      <c r="E1169" s="326">
        <f t="shared" si="311"/>
        <v>3150</v>
      </c>
      <c r="F1169" s="608">
        <f t="shared" si="312"/>
        <v>4410</v>
      </c>
    </row>
    <row r="1170" spans="1:6" x14ac:dyDescent="0.3">
      <c r="A1170" s="308" t="s">
        <v>361</v>
      </c>
      <c r="B1170" s="310" t="s">
        <v>45</v>
      </c>
      <c r="C1170" s="374">
        <v>7</v>
      </c>
      <c r="D1170" s="332">
        <v>1260</v>
      </c>
      <c r="E1170" s="326">
        <f t="shared" si="311"/>
        <v>3150</v>
      </c>
      <c r="F1170" s="608">
        <f t="shared" si="312"/>
        <v>4410</v>
      </c>
    </row>
    <row r="1171" spans="1:6" x14ac:dyDescent="0.3">
      <c r="A1171" s="308" t="s">
        <v>362</v>
      </c>
      <c r="B1171" s="310" t="s">
        <v>45</v>
      </c>
      <c r="C1171" s="374">
        <v>15</v>
      </c>
      <c r="D1171" s="332">
        <v>2700</v>
      </c>
      <c r="E1171" s="326">
        <f t="shared" si="311"/>
        <v>6750</v>
      </c>
      <c r="F1171" s="608">
        <f t="shared" si="312"/>
        <v>9450</v>
      </c>
    </row>
    <row r="1172" spans="1:6" x14ac:dyDescent="0.3">
      <c r="A1172" s="308" t="s">
        <v>359</v>
      </c>
      <c r="B1172" s="310" t="s">
        <v>45</v>
      </c>
      <c r="C1172" s="374">
        <v>15</v>
      </c>
      <c r="D1172" s="332">
        <v>2700</v>
      </c>
      <c r="E1172" s="326">
        <f t="shared" si="311"/>
        <v>6750</v>
      </c>
      <c r="F1172" s="608">
        <f t="shared" si="312"/>
        <v>9450</v>
      </c>
    </row>
    <row r="1173" spans="1:6" x14ac:dyDescent="0.3">
      <c r="A1173" s="308" t="s">
        <v>362</v>
      </c>
      <c r="B1173" s="310" t="s">
        <v>45</v>
      </c>
      <c r="C1173" s="374">
        <v>24</v>
      </c>
      <c r="D1173" s="332">
        <v>4320</v>
      </c>
      <c r="E1173" s="326">
        <f t="shared" si="311"/>
        <v>10800</v>
      </c>
      <c r="F1173" s="608">
        <f t="shared" si="312"/>
        <v>15120</v>
      </c>
    </row>
    <row r="1174" spans="1:6" x14ac:dyDescent="0.3">
      <c r="A1174" s="308" t="s">
        <v>362</v>
      </c>
      <c r="B1174" s="310" t="s">
        <v>45</v>
      </c>
      <c r="C1174" s="374">
        <v>25</v>
      </c>
      <c r="D1174" s="332">
        <v>4500</v>
      </c>
      <c r="E1174" s="326">
        <f t="shared" si="311"/>
        <v>11250</v>
      </c>
      <c r="F1174" s="608">
        <f t="shared" si="312"/>
        <v>15750</v>
      </c>
    </row>
    <row r="1175" spans="1:6" x14ac:dyDescent="0.3">
      <c r="A1175" s="308" t="s">
        <v>115</v>
      </c>
      <c r="B1175" s="310" t="s">
        <v>45</v>
      </c>
      <c r="C1175" s="374">
        <v>35</v>
      </c>
      <c r="D1175" s="332">
        <v>6300</v>
      </c>
      <c r="E1175" s="326">
        <f t="shared" si="311"/>
        <v>15750</v>
      </c>
      <c r="F1175" s="608">
        <f t="shared" si="312"/>
        <v>22050</v>
      </c>
    </row>
    <row r="1176" spans="1:6" x14ac:dyDescent="0.3">
      <c r="A1176" s="308" t="s">
        <v>386</v>
      </c>
      <c r="B1176" s="310" t="s">
        <v>45</v>
      </c>
      <c r="C1176" s="374">
        <v>39</v>
      </c>
      <c r="D1176" s="332">
        <v>7020</v>
      </c>
      <c r="E1176" s="326">
        <f t="shared" si="311"/>
        <v>17550</v>
      </c>
      <c r="F1176" s="608">
        <f t="shared" si="312"/>
        <v>24570</v>
      </c>
    </row>
    <row r="1177" spans="1:6" x14ac:dyDescent="0.3">
      <c r="A1177" s="308" t="s">
        <v>357</v>
      </c>
      <c r="B1177" s="310" t="s">
        <v>45</v>
      </c>
      <c r="C1177" s="374">
        <v>41</v>
      </c>
      <c r="D1177" s="332">
        <v>7380</v>
      </c>
      <c r="E1177" s="326">
        <f t="shared" si="311"/>
        <v>18450</v>
      </c>
      <c r="F1177" s="608">
        <f t="shared" si="312"/>
        <v>25830</v>
      </c>
    </row>
    <row r="1178" spans="1:6" x14ac:dyDescent="0.3">
      <c r="A1178" s="308" t="s">
        <v>357</v>
      </c>
      <c r="B1178" s="310" t="s">
        <v>45</v>
      </c>
      <c r="C1178" s="374">
        <v>41</v>
      </c>
      <c r="D1178" s="332">
        <v>7380</v>
      </c>
      <c r="E1178" s="326">
        <f t="shared" si="311"/>
        <v>18450</v>
      </c>
      <c r="F1178" s="608">
        <f t="shared" si="312"/>
        <v>25830</v>
      </c>
    </row>
    <row r="1179" spans="1:6" x14ac:dyDescent="0.3">
      <c r="A1179" s="308" t="s">
        <v>357</v>
      </c>
      <c r="B1179" s="310" t="s">
        <v>45</v>
      </c>
      <c r="C1179" s="374">
        <v>43</v>
      </c>
      <c r="D1179" s="332">
        <v>7740</v>
      </c>
      <c r="E1179" s="326">
        <f t="shared" si="311"/>
        <v>19350</v>
      </c>
      <c r="F1179" s="608">
        <f t="shared" si="312"/>
        <v>27090</v>
      </c>
    </row>
    <row r="1180" spans="1:6" x14ac:dyDescent="0.3">
      <c r="A1180" s="308" t="s">
        <v>387</v>
      </c>
      <c r="B1180" s="310" t="s">
        <v>45</v>
      </c>
      <c r="C1180" s="374">
        <v>56</v>
      </c>
      <c r="D1180" s="332">
        <v>10080</v>
      </c>
      <c r="E1180" s="326">
        <f t="shared" si="311"/>
        <v>25200</v>
      </c>
      <c r="F1180" s="608">
        <f t="shared" si="312"/>
        <v>35280</v>
      </c>
    </row>
    <row r="1181" spans="1:6" x14ac:dyDescent="0.3">
      <c r="A1181" s="308" t="s">
        <v>362</v>
      </c>
      <c r="B1181" s="310" t="s">
        <v>45</v>
      </c>
      <c r="C1181" s="374">
        <v>56</v>
      </c>
      <c r="D1181" s="332">
        <v>10080</v>
      </c>
      <c r="E1181" s="326">
        <f t="shared" si="311"/>
        <v>25200</v>
      </c>
      <c r="F1181" s="608">
        <f t="shared" si="312"/>
        <v>35280</v>
      </c>
    </row>
    <row r="1182" spans="1:6" x14ac:dyDescent="0.3">
      <c r="A1182" s="308" t="s">
        <v>362</v>
      </c>
      <c r="B1182" s="310" t="s">
        <v>45</v>
      </c>
      <c r="C1182" s="374">
        <v>87</v>
      </c>
      <c r="D1182" s="332">
        <v>15660</v>
      </c>
      <c r="E1182" s="326">
        <f t="shared" si="311"/>
        <v>39150</v>
      </c>
      <c r="F1182" s="608">
        <f t="shared" si="312"/>
        <v>54810</v>
      </c>
    </row>
    <row r="1183" spans="1:6" x14ac:dyDescent="0.3">
      <c r="A1183" s="308"/>
      <c r="B1183" s="310"/>
      <c r="C1183" s="374"/>
      <c r="D1183" s="332"/>
      <c r="E1183" s="326"/>
      <c r="F1183" s="618"/>
    </row>
    <row r="1184" spans="1:6" x14ac:dyDescent="0.3">
      <c r="A1184" s="291" t="s">
        <v>1000</v>
      </c>
      <c r="B1184" s="310"/>
      <c r="C1184" s="374"/>
      <c r="D1184" s="332"/>
      <c r="E1184" s="326"/>
      <c r="F1184" s="618"/>
    </row>
    <row r="1185" spans="1:6" x14ac:dyDescent="0.3">
      <c r="A1185" s="308" t="s">
        <v>388</v>
      </c>
      <c r="B1185" s="310" t="s">
        <v>45</v>
      </c>
      <c r="C1185" s="374">
        <v>7</v>
      </c>
      <c r="D1185" s="332">
        <v>1260</v>
      </c>
      <c r="E1185" s="326">
        <f t="shared" ref="E1185:E1201" si="313">D1185*2.5</f>
        <v>3150</v>
      </c>
      <c r="F1185" s="608">
        <f t="shared" ref="F1185:F1201" si="314">ROUND(D1185+E1185,0)</f>
        <v>4410</v>
      </c>
    </row>
    <row r="1186" spans="1:6" x14ac:dyDescent="0.3">
      <c r="A1186" s="308" t="s">
        <v>388</v>
      </c>
      <c r="B1186" s="310" t="s">
        <v>45</v>
      </c>
      <c r="C1186" s="374">
        <v>7</v>
      </c>
      <c r="D1186" s="332">
        <v>1260</v>
      </c>
      <c r="E1186" s="326">
        <f t="shared" si="313"/>
        <v>3150</v>
      </c>
      <c r="F1186" s="608">
        <f t="shared" si="314"/>
        <v>4410</v>
      </c>
    </row>
    <row r="1187" spans="1:6" x14ac:dyDescent="0.3">
      <c r="A1187" s="308" t="s">
        <v>388</v>
      </c>
      <c r="B1187" s="310" t="s">
        <v>45</v>
      </c>
      <c r="C1187" s="374">
        <v>7</v>
      </c>
      <c r="D1187" s="332">
        <v>1260</v>
      </c>
      <c r="E1187" s="326">
        <f t="shared" si="313"/>
        <v>3150</v>
      </c>
      <c r="F1187" s="608">
        <f t="shared" si="314"/>
        <v>4410</v>
      </c>
    </row>
    <row r="1188" spans="1:6" x14ac:dyDescent="0.3">
      <c r="A1188" s="308" t="s">
        <v>381</v>
      </c>
      <c r="B1188" s="310" t="s">
        <v>45</v>
      </c>
      <c r="C1188" s="374">
        <v>7</v>
      </c>
      <c r="D1188" s="332">
        <v>1260</v>
      </c>
      <c r="E1188" s="326">
        <f t="shared" si="313"/>
        <v>3150</v>
      </c>
      <c r="F1188" s="608">
        <f t="shared" si="314"/>
        <v>4410</v>
      </c>
    </row>
    <row r="1189" spans="1:6" x14ac:dyDescent="0.3">
      <c r="A1189" s="308" t="s">
        <v>359</v>
      </c>
      <c r="B1189" s="310" t="s">
        <v>45</v>
      </c>
      <c r="C1189" s="374">
        <v>7</v>
      </c>
      <c r="D1189" s="332">
        <v>1260</v>
      </c>
      <c r="E1189" s="326">
        <f t="shared" si="313"/>
        <v>3150</v>
      </c>
      <c r="F1189" s="608">
        <f t="shared" si="314"/>
        <v>4410</v>
      </c>
    </row>
    <row r="1190" spans="1:6" x14ac:dyDescent="0.3">
      <c r="A1190" s="308" t="s">
        <v>390</v>
      </c>
      <c r="B1190" s="310" t="s">
        <v>45</v>
      </c>
      <c r="C1190" s="374">
        <v>7</v>
      </c>
      <c r="D1190" s="332">
        <v>1260</v>
      </c>
      <c r="E1190" s="326">
        <f t="shared" si="313"/>
        <v>3150</v>
      </c>
      <c r="F1190" s="608">
        <f t="shared" si="314"/>
        <v>4410</v>
      </c>
    </row>
    <row r="1191" spans="1:6" x14ac:dyDescent="0.3">
      <c r="A1191" s="308" t="s">
        <v>391</v>
      </c>
      <c r="B1191" s="310" t="s">
        <v>45</v>
      </c>
      <c r="C1191" s="374">
        <v>7</v>
      </c>
      <c r="D1191" s="332">
        <v>1260</v>
      </c>
      <c r="E1191" s="326">
        <f t="shared" si="313"/>
        <v>3150</v>
      </c>
      <c r="F1191" s="608">
        <f t="shared" si="314"/>
        <v>4410</v>
      </c>
    </row>
    <row r="1192" spans="1:6" x14ac:dyDescent="0.3">
      <c r="A1192" s="308" t="s">
        <v>359</v>
      </c>
      <c r="B1192" s="310" t="s">
        <v>45</v>
      </c>
      <c r="C1192" s="374">
        <v>7</v>
      </c>
      <c r="D1192" s="332">
        <v>1260</v>
      </c>
      <c r="E1192" s="326">
        <f t="shared" si="313"/>
        <v>3150</v>
      </c>
      <c r="F1192" s="608">
        <f t="shared" si="314"/>
        <v>4410</v>
      </c>
    </row>
    <row r="1193" spans="1:6" x14ac:dyDescent="0.3">
      <c r="A1193" s="308" t="s">
        <v>392</v>
      </c>
      <c r="B1193" s="310" t="s">
        <v>45</v>
      </c>
      <c r="C1193" s="374">
        <v>7</v>
      </c>
      <c r="D1193" s="332">
        <v>1260</v>
      </c>
      <c r="E1193" s="326">
        <f t="shared" si="313"/>
        <v>3150</v>
      </c>
      <c r="F1193" s="608">
        <f t="shared" si="314"/>
        <v>4410</v>
      </c>
    </row>
    <row r="1194" spans="1:6" x14ac:dyDescent="0.3">
      <c r="A1194" s="308" t="s">
        <v>388</v>
      </c>
      <c r="B1194" s="310" t="s">
        <v>45</v>
      </c>
      <c r="C1194" s="374">
        <v>7</v>
      </c>
      <c r="D1194" s="332">
        <v>1260</v>
      </c>
      <c r="E1194" s="326">
        <f t="shared" si="313"/>
        <v>3150</v>
      </c>
      <c r="F1194" s="608">
        <f t="shared" si="314"/>
        <v>4410</v>
      </c>
    </row>
    <row r="1195" spans="1:6" x14ac:dyDescent="0.3">
      <c r="A1195" s="308" t="s">
        <v>388</v>
      </c>
      <c r="B1195" s="310" t="s">
        <v>45</v>
      </c>
      <c r="C1195" s="374">
        <v>7</v>
      </c>
      <c r="D1195" s="332">
        <v>1260</v>
      </c>
      <c r="E1195" s="326">
        <f t="shared" si="313"/>
        <v>3150</v>
      </c>
      <c r="F1195" s="608">
        <f t="shared" si="314"/>
        <v>4410</v>
      </c>
    </row>
    <row r="1196" spans="1:6" x14ac:dyDescent="0.3">
      <c r="A1196" s="308" t="s">
        <v>388</v>
      </c>
      <c r="B1196" s="310" t="s">
        <v>45</v>
      </c>
      <c r="C1196" s="374">
        <v>7</v>
      </c>
      <c r="D1196" s="332">
        <v>1260</v>
      </c>
      <c r="E1196" s="326">
        <f t="shared" si="313"/>
        <v>3150</v>
      </c>
      <c r="F1196" s="608">
        <f t="shared" si="314"/>
        <v>4410</v>
      </c>
    </row>
    <row r="1197" spans="1:6" x14ac:dyDescent="0.3">
      <c r="A1197" s="308" t="s">
        <v>388</v>
      </c>
      <c r="B1197" s="310" t="s">
        <v>45</v>
      </c>
      <c r="C1197" s="374">
        <v>7</v>
      </c>
      <c r="D1197" s="332">
        <v>1260</v>
      </c>
      <c r="E1197" s="326">
        <f t="shared" si="313"/>
        <v>3150</v>
      </c>
      <c r="F1197" s="608">
        <f t="shared" si="314"/>
        <v>4410</v>
      </c>
    </row>
    <row r="1198" spans="1:6" x14ac:dyDescent="0.3">
      <c r="A1198" s="308" t="s">
        <v>381</v>
      </c>
      <c r="B1198" s="310" t="s">
        <v>45</v>
      </c>
      <c r="C1198" s="374">
        <v>7</v>
      </c>
      <c r="D1198" s="332">
        <v>1260</v>
      </c>
      <c r="E1198" s="326">
        <f t="shared" si="313"/>
        <v>3150</v>
      </c>
      <c r="F1198" s="608">
        <f t="shared" si="314"/>
        <v>4410</v>
      </c>
    </row>
    <row r="1199" spans="1:6" x14ac:dyDescent="0.3">
      <c r="A1199" s="308" t="s">
        <v>388</v>
      </c>
      <c r="B1199" s="310" t="s">
        <v>45</v>
      </c>
      <c r="C1199" s="374">
        <v>7</v>
      </c>
      <c r="D1199" s="332">
        <v>1260</v>
      </c>
      <c r="E1199" s="326">
        <f t="shared" si="313"/>
        <v>3150</v>
      </c>
      <c r="F1199" s="608">
        <f t="shared" si="314"/>
        <v>4410</v>
      </c>
    </row>
    <row r="1200" spans="1:6" x14ac:dyDescent="0.3">
      <c r="A1200" s="308" t="s">
        <v>388</v>
      </c>
      <c r="B1200" s="310" t="s">
        <v>45</v>
      </c>
      <c r="C1200" s="374">
        <v>7</v>
      </c>
      <c r="D1200" s="332">
        <v>1260</v>
      </c>
      <c r="E1200" s="326">
        <f t="shared" si="313"/>
        <v>3150</v>
      </c>
      <c r="F1200" s="608">
        <f t="shared" si="314"/>
        <v>4410</v>
      </c>
    </row>
    <row r="1201" spans="1:6" x14ac:dyDescent="0.3">
      <c r="A1201" s="308" t="s">
        <v>393</v>
      </c>
      <c r="B1201" s="310" t="s">
        <v>45</v>
      </c>
      <c r="C1201" s="374">
        <v>16</v>
      </c>
      <c r="D1201" s="332">
        <v>2880</v>
      </c>
      <c r="E1201" s="326">
        <f t="shared" si="313"/>
        <v>7200</v>
      </c>
      <c r="F1201" s="608">
        <f t="shared" si="314"/>
        <v>10080</v>
      </c>
    </row>
    <row r="1202" spans="1:6" x14ac:dyDescent="0.3">
      <c r="A1202" s="308"/>
      <c r="B1202" s="310"/>
      <c r="C1202" s="374"/>
      <c r="D1202" s="332"/>
      <c r="E1202" s="326"/>
      <c r="F1202" s="618"/>
    </row>
    <row r="1203" spans="1:6" x14ac:dyDescent="0.3">
      <c r="A1203" s="291" t="s">
        <v>1001</v>
      </c>
      <c r="B1203" s="310"/>
      <c r="C1203" s="374"/>
      <c r="D1203" s="332"/>
      <c r="E1203" s="326"/>
      <c r="F1203" s="618"/>
    </row>
    <row r="1204" spans="1:6" x14ac:dyDescent="0.3">
      <c r="A1204" s="308" t="s">
        <v>393</v>
      </c>
      <c r="B1204" s="310" t="s">
        <v>45</v>
      </c>
      <c r="C1204" s="374">
        <v>29</v>
      </c>
      <c r="D1204" s="332">
        <v>5220</v>
      </c>
      <c r="E1204" s="326">
        <f t="shared" ref="E1204:E1207" si="315">D1204*2.5</f>
        <v>13050</v>
      </c>
      <c r="F1204" s="608">
        <f t="shared" ref="F1204:F1207" si="316">ROUND(D1204+E1204,0)</f>
        <v>18270</v>
      </c>
    </row>
    <row r="1205" spans="1:6" x14ac:dyDescent="0.3">
      <c r="A1205" s="308" t="s">
        <v>394</v>
      </c>
      <c r="B1205" s="310" t="s">
        <v>45</v>
      </c>
      <c r="C1205" s="374">
        <v>59</v>
      </c>
      <c r="D1205" s="332">
        <v>10620</v>
      </c>
      <c r="E1205" s="326">
        <f t="shared" si="315"/>
        <v>26550</v>
      </c>
      <c r="F1205" s="608">
        <f t="shared" si="316"/>
        <v>37170</v>
      </c>
    </row>
    <row r="1206" spans="1:6" x14ac:dyDescent="0.3">
      <c r="A1206" s="308" t="s">
        <v>359</v>
      </c>
      <c r="B1206" s="310" t="s">
        <v>45</v>
      </c>
      <c r="C1206" s="374">
        <v>59</v>
      </c>
      <c r="D1206" s="332">
        <v>10620</v>
      </c>
      <c r="E1206" s="326">
        <f t="shared" si="315"/>
        <v>26550</v>
      </c>
      <c r="F1206" s="608">
        <f t="shared" si="316"/>
        <v>37170</v>
      </c>
    </row>
    <row r="1207" spans="1:6" x14ac:dyDescent="0.3">
      <c r="A1207" s="308" t="s">
        <v>381</v>
      </c>
      <c r="B1207" s="310" t="s">
        <v>45</v>
      </c>
      <c r="C1207" s="374">
        <v>59</v>
      </c>
      <c r="D1207" s="332">
        <v>10620</v>
      </c>
      <c r="E1207" s="326">
        <f t="shared" si="315"/>
        <v>26550</v>
      </c>
      <c r="F1207" s="608">
        <f t="shared" si="316"/>
        <v>37170</v>
      </c>
    </row>
    <row r="1208" spans="1:6" x14ac:dyDescent="0.3">
      <c r="A1208" s="308"/>
      <c r="B1208" s="310"/>
      <c r="C1208" s="374"/>
      <c r="D1208" s="332"/>
      <c r="E1208" s="326"/>
      <c r="F1208" s="618"/>
    </row>
    <row r="1209" spans="1:6" x14ac:dyDescent="0.3">
      <c r="A1209" s="291" t="s">
        <v>1002</v>
      </c>
      <c r="B1209" s="310"/>
      <c r="C1209" s="374"/>
      <c r="D1209" s="332"/>
      <c r="E1209" s="326"/>
      <c r="F1209" s="618"/>
    </row>
    <row r="1210" spans="1:6" x14ac:dyDescent="0.3">
      <c r="A1210" s="308" t="s">
        <v>395</v>
      </c>
      <c r="B1210" s="310" t="s">
        <v>45</v>
      </c>
      <c r="C1210" s="374">
        <v>13</v>
      </c>
      <c r="D1210" s="332">
        <v>2340</v>
      </c>
      <c r="E1210" s="326">
        <f t="shared" ref="E1210:E1211" si="317">D1210*2.5</f>
        <v>5850</v>
      </c>
      <c r="F1210" s="608">
        <f t="shared" ref="F1210:F1211" si="318">ROUND(D1210+E1210,0)</f>
        <v>8190</v>
      </c>
    </row>
    <row r="1211" spans="1:6" x14ac:dyDescent="0.3">
      <c r="A1211" s="308" t="s">
        <v>396</v>
      </c>
      <c r="B1211" s="310" t="s">
        <v>45</v>
      </c>
      <c r="C1211" s="374">
        <v>13</v>
      </c>
      <c r="D1211" s="332">
        <v>2340</v>
      </c>
      <c r="E1211" s="326">
        <f t="shared" si="317"/>
        <v>5850</v>
      </c>
      <c r="F1211" s="608">
        <f t="shared" si="318"/>
        <v>8190</v>
      </c>
    </row>
    <row r="1212" spans="1:6" x14ac:dyDescent="0.3">
      <c r="A1212" s="308"/>
      <c r="B1212" s="310"/>
      <c r="C1212" s="374"/>
      <c r="D1212" s="332"/>
      <c r="E1212" s="326"/>
      <c r="F1212" s="618"/>
    </row>
    <row r="1213" spans="1:6" x14ac:dyDescent="0.3">
      <c r="A1213" s="291" t="s">
        <v>1003</v>
      </c>
      <c r="B1213" s="310"/>
      <c r="C1213" s="374"/>
      <c r="D1213" s="332"/>
      <c r="E1213" s="326"/>
      <c r="F1213" s="618"/>
    </row>
    <row r="1214" spans="1:6" x14ac:dyDescent="0.3">
      <c r="A1214" s="308" t="s">
        <v>359</v>
      </c>
      <c r="B1214" s="310" t="s">
        <v>45</v>
      </c>
      <c r="C1214" s="374">
        <v>12</v>
      </c>
      <c r="D1214" s="332">
        <v>2160</v>
      </c>
      <c r="E1214" s="326">
        <f t="shared" ref="E1214:E1222" si="319">D1214*2.5</f>
        <v>5400</v>
      </c>
      <c r="F1214" s="608">
        <f t="shared" ref="F1214:F1222" si="320">ROUND(D1214+E1214,0)</f>
        <v>7560</v>
      </c>
    </row>
    <row r="1215" spans="1:6" x14ac:dyDescent="0.3">
      <c r="A1215" s="308" t="s">
        <v>394</v>
      </c>
      <c r="B1215" s="310" t="s">
        <v>45</v>
      </c>
      <c r="C1215" s="374">
        <v>12</v>
      </c>
      <c r="D1215" s="332">
        <v>2160</v>
      </c>
      <c r="E1215" s="326">
        <f t="shared" si="319"/>
        <v>5400</v>
      </c>
      <c r="F1215" s="608">
        <f t="shared" si="320"/>
        <v>7560</v>
      </c>
    </row>
    <row r="1216" spans="1:6" x14ac:dyDescent="0.3">
      <c r="A1216" s="308" t="s">
        <v>359</v>
      </c>
      <c r="B1216" s="310" t="s">
        <v>45</v>
      </c>
      <c r="C1216" s="374">
        <v>12</v>
      </c>
      <c r="D1216" s="332">
        <v>2160</v>
      </c>
      <c r="E1216" s="326">
        <f t="shared" si="319"/>
        <v>5400</v>
      </c>
      <c r="F1216" s="608">
        <f t="shared" si="320"/>
        <v>7560</v>
      </c>
    </row>
    <row r="1217" spans="1:6" x14ac:dyDescent="0.3">
      <c r="A1217" s="308" t="s">
        <v>398</v>
      </c>
      <c r="B1217" s="310" t="s">
        <v>45</v>
      </c>
      <c r="C1217" s="374">
        <v>12</v>
      </c>
      <c r="D1217" s="332">
        <v>2160</v>
      </c>
      <c r="E1217" s="326">
        <f t="shared" si="319"/>
        <v>5400</v>
      </c>
      <c r="F1217" s="608">
        <f t="shared" si="320"/>
        <v>7560</v>
      </c>
    </row>
    <row r="1218" spans="1:6" x14ac:dyDescent="0.3">
      <c r="A1218" s="308" t="s">
        <v>357</v>
      </c>
      <c r="B1218" s="310" t="s">
        <v>45</v>
      </c>
      <c r="C1218" s="374">
        <v>20</v>
      </c>
      <c r="D1218" s="332">
        <v>3600</v>
      </c>
      <c r="E1218" s="326">
        <f t="shared" si="319"/>
        <v>9000</v>
      </c>
      <c r="F1218" s="608">
        <f t="shared" si="320"/>
        <v>12600</v>
      </c>
    </row>
    <row r="1219" spans="1:6" x14ac:dyDescent="0.3">
      <c r="A1219" s="308" t="s">
        <v>397</v>
      </c>
      <c r="B1219" s="310" t="s">
        <v>45</v>
      </c>
      <c r="C1219" s="374">
        <v>21</v>
      </c>
      <c r="D1219" s="332">
        <v>3780</v>
      </c>
      <c r="E1219" s="326">
        <f t="shared" si="319"/>
        <v>9450</v>
      </c>
      <c r="F1219" s="608">
        <f t="shared" si="320"/>
        <v>13230</v>
      </c>
    </row>
    <row r="1220" spans="1:6" x14ac:dyDescent="0.3">
      <c r="A1220" s="308" t="s">
        <v>399</v>
      </c>
      <c r="B1220" s="310" t="s">
        <v>45</v>
      </c>
      <c r="C1220" s="374">
        <v>23</v>
      </c>
      <c r="D1220" s="332">
        <v>4140</v>
      </c>
      <c r="E1220" s="326">
        <f t="shared" si="319"/>
        <v>10350</v>
      </c>
      <c r="F1220" s="608">
        <f t="shared" si="320"/>
        <v>14490</v>
      </c>
    </row>
    <row r="1221" spans="1:6" x14ac:dyDescent="0.3">
      <c r="A1221" s="308" t="s">
        <v>375</v>
      </c>
      <c r="B1221" s="310" t="s">
        <v>45</v>
      </c>
      <c r="C1221" s="374">
        <v>33</v>
      </c>
      <c r="D1221" s="332">
        <v>5940</v>
      </c>
      <c r="E1221" s="326">
        <f t="shared" si="319"/>
        <v>14850</v>
      </c>
      <c r="F1221" s="608">
        <f t="shared" si="320"/>
        <v>20790</v>
      </c>
    </row>
    <row r="1222" spans="1:6" x14ac:dyDescent="0.3">
      <c r="A1222" s="308" t="s">
        <v>362</v>
      </c>
      <c r="B1222" s="310" t="s">
        <v>45</v>
      </c>
      <c r="C1222" s="374">
        <v>50</v>
      </c>
      <c r="D1222" s="332">
        <v>9000</v>
      </c>
      <c r="E1222" s="326">
        <f t="shared" si="319"/>
        <v>22500</v>
      </c>
      <c r="F1222" s="608">
        <f t="shared" si="320"/>
        <v>31500</v>
      </c>
    </row>
    <row r="1223" spans="1:6" x14ac:dyDescent="0.3">
      <c r="A1223" s="308"/>
      <c r="B1223" s="310"/>
      <c r="C1223" s="374"/>
      <c r="D1223" s="332"/>
      <c r="E1223" s="326"/>
      <c r="F1223" s="608"/>
    </row>
    <row r="1224" spans="1:6" x14ac:dyDescent="0.3">
      <c r="A1224" s="308" t="s">
        <v>1324</v>
      </c>
      <c r="B1224" s="310" t="s">
        <v>45</v>
      </c>
      <c r="C1224" s="374">
        <v>30</v>
      </c>
      <c r="D1224" s="332">
        <v>5400</v>
      </c>
      <c r="E1224" s="326">
        <f t="shared" ref="E1224:E1225" si="321">D1224*2.5</f>
        <v>13500</v>
      </c>
      <c r="F1224" s="608">
        <f t="shared" ref="F1224:F1225" si="322">ROUND(D1224+E1224,0)</f>
        <v>18900</v>
      </c>
    </row>
    <row r="1225" spans="1:6" x14ac:dyDescent="0.3">
      <c r="A1225" s="308" t="s">
        <v>1325</v>
      </c>
      <c r="B1225" s="310" t="s">
        <v>45</v>
      </c>
      <c r="C1225" s="374">
        <v>50</v>
      </c>
      <c r="D1225" s="332">
        <v>9000</v>
      </c>
      <c r="E1225" s="326">
        <f t="shared" si="321"/>
        <v>22500</v>
      </c>
      <c r="F1225" s="608">
        <f t="shared" si="322"/>
        <v>31500</v>
      </c>
    </row>
    <row r="1226" spans="1:6" x14ac:dyDescent="0.3">
      <c r="A1226" s="301"/>
      <c r="B1226" s="34"/>
      <c r="C1226" s="374"/>
      <c r="D1226" s="332"/>
      <c r="E1226" s="326"/>
      <c r="F1226" s="608"/>
    </row>
    <row r="1227" spans="1:6" x14ac:dyDescent="0.3">
      <c r="A1227" s="293"/>
      <c r="B1227" s="375"/>
      <c r="C1227" s="374"/>
      <c r="D1227" s="332"/>
      <c r="E1227" s="326"/>
      <c r="F1227" s="608"/>
    </row>
    <row r="1228" spans="1:6" x14ac:dyDescent="0.3">
      <c r="A1228" s="303" t="s">
        <v>1004</v>
      </c>
      <c r="B1228" s="375"/>
      <c r="C1228" s="374"/>
      <c r="D1228" s="332"/>
      <c r="E1228" s="326"/>
      <c r="F1228" s="608"/>
    </row>
    <row r="1229" spans="1:6" x14ac:dyDescent="0.3">
      <c r="A1229" s="301" t="s">
        <v>400</v>
      </c>
      <c r="B1229" s="34" t="s">
        <v>45</v>
      </c>
      <c r="C1229" s="374">
        <v>36</v>
      </c>
      <c r="D1229" s="332">
        <v>6480</v>
      </c>
      <c r="E1229" s="326">
        <f t="shared" ref="E1229:E1239" si="323">D1229*2.5</f>
        <v>16200</v>
      </c>
      <c r="F1229" s="608">
        <f t="shared" ref="F1229:F1239" si="324">ROUND(D1229+E1229,0)</f>
        <v>22680</v>
      </c>
    </row>
    <row r="1230" spans="1:6" x14ac:dyDescent="0.3">
      <c r="A1230" s="301" t="s">
        <v>401</v>
      </c>
      <c r="B1230" s="34" t="s">
        <v>45</v>
      </c>
      <c r="C1230" s="374">
        <v>17</v>
      </c>
      <c r="D1230" s="332">
        <v>3060</v>
      </c>
      <c r="E1230" s="326">
        <f t="shared" si="323"/>
        <v>7650</v>
      </c>
      <c r="F1230" s="608">
        <f t="shared" si="324"/>
        <v>10710</v>
      </c>
    </row>
    <row r="1231" spans="1:6" x14ac:dyDescent="0.3">
      <c r="A1231" s="301" t="s">
        <v>402</v>
      </c>
      <c r="B1231" s="34" t="s">
        <v>45</v>
      </c>
      <c r="C1231" s="374">
        <v>18</v>
      </c>
      <c r="D1231" s="332">
        <v>3240</v>
      </c>
      <c r="E1231" s="326">
        <f t="shared" si="323"/>
        <v>8100</v>
      </c>
      <c r="F1231" s="608">
        <f t="shared" si="324"/>
        <v>11340</v>
      </c>
    </row>
    <row r="1232" spans="1:6" x14ac:dyDescent="0.3">
      <c r="A1232" s="301" t="s">
        <v>403</v>
      </c>
      <c r="B1232" s="34" t="s">
        <v>45</v>
      </c>
      <c r="C1232" s="374">
        <v>14</v>
      </c>
      <c r="D1232" s="332">
        <v>2520</v>
      </c>
      <c r="E1232" s="326">
        <f t="shared" si="323"/>
        <v>6300</v>
      </c>
      <c r="F1232" s="608">
        <f t="shared" si="324"/>
        <v>8820</v>
      </c>
    </row>
    <row r="1233" spans="1:6" x14ac:dyDescent="0.3">
      <c r="A1233" s="301" t="s">
        <v>404</v>
      </c>
      <c r="B1233" s="34" t="s">
        <v>45</v>
      </c>
      <c r="C1233" s="374">
        <v>20</v>
      </c>
      <c r="D1233" s="332">
        <v>3600</v>
      </c>
      <c r="E1233" s="326">
        <f t="shared" si="323"/>
        <v>9000</v>
      </c>
      <c r="F1233" s="608">
        <f t="shared" si="324"/>
        <v>12600</v>
      </c>
    </row>
    <row r="1234" spans="1:6" x14ac:dyDescent="0.3">
      <c r="A1234" s="301" t="s">
        <v>404</v>
      </c>
      <c r="B1234" s="34" t="s">
        <v>45</v>
      </c>
      <c r="C1234" s="374">
        <v>55</v>
      </c>
      <c r="D1234" s="332">
        <v>9900</v>
      </c>
      <c r="E1234" s="326">
        <f t="shared" si="323"/>
        <v>24750</v>
      </c>
      <c r="F1234" s="608">
        <f t="shared" si="324"/>
        <v>34650</v>
      </c>
    </row>
    <row r="1235" spans="1:6" x14ac:dyDescent="0.3">
      <c r="A1235" s="301" t="s">
        <v>404</v>
      </c>
      <c r="B1235" s="34" t="s">
        <v>45</v>
      </c>
      <c r="C1235" s="374">
        <v>38</v>
      </c>
      <c r="D1235" s="332">
        <v>6840</v>
      </c>
      <c r="E1235" s="326">
        <f t="shared" si="323"/>
        <v>17100</v>
      </c>
      <c r="F1235" s="608">
        <f t="shared" si="324"/>
        <v>23940</v>
      </c>
    </row>
    <row r="1236" spans="1:6" x14ac:dyDescent="0.3">
      <c r="A1236" s="301" t="s">
        <v>404</v>
      </c>
      <c r="B1236" s="34" t="s">
        <v>45</v>
      </c>
      <c r="C1236" s="374">
        <v>41</v>
      </c>
      <c r="D1236" s="332">
        <v>7380</v>
      </c>
      <c r="E1236" s="326">
        <f t="shared" si="323"/>
        <v>18450</v>
      </c>
      <c r="F1236" s="608">
        <f t="shared" si="324"/>
        <v>25830</v>
      </c>
    </row>
    <row r="1237" spans="1:6" x14ac:dyDescent="0.3">
      <c r="A1237" s="301" t="s">
        <v>405</v>
      </c>
      <c r="B1237" s="34" t="s">
        <v>45</v>
      </c>
      <c r="C1237" s="374">
        <v>16</v>
      </c>
      <c r="D1237" s="332">
        <v>2880</v>
      </c>
      <c r="E1237" s="326">
        <f t="shared" si="323"/>
        <v>7200</v>
      </c>
      <c r="F1237" s="608">
        <f t="shared" si="324"/>
        <v>10080</v>
      </c>
    </row>
    <row r="1238" spans="1:6" x14ac:dyDescent="0.3">
      <c r="A1238" s="301" t="s">
        <v>406</v>
      </c>
      <c r="B1238" s="34" t="s">
        <v>45</v>
      </c>
      <c r="C1238" s="374">
        <v>18</v>
      </c>
      <c r="D1238" s="332">
        <v>3240</v>
      </c>
      <c r="E1238" s="326">
        <f t="shared" si="323"/>
        <v>8100</v>
      </c>
      <c r="F1238" s="608">
        <f t="shared" si="324"/>
        <v>11340</v>
      </c>
    </row>
    <row r="1239" spans="1:6" x14ac:dyDescent="0.3">
      <c r="A1239" s="301" t="s">
        <v>407</v>
      </c>
      <c r="B1239" s="34" t="s">
        <v>45</v>
      </c>
      <c r="C1239" s="374">
        <v>55</v>
      </c>
      <c r="D1239" s="332">
        <v>9900</v>
      </c>
      <c r="E1239" s="326">
        <f t="shared" si="323"/>
        <v>24750</v>
      </c>
      <c r="F1239" s="608">
        <f t="shared" si="324"/>
        <v>34650</v>
      </c>
    </row>
    <row r="1240" spans="1:6" x14ac:dyDescent="0.3">
      <c r="A1240" s="293"/>
      <c r="B1240" s="375"/>
      <c r="C1240" s="374"/>
      <c r="D1240" s="332"/>
      <c r="E1240" s="326"/>
      <c r="F1240" s="608"/>
    </row>
    <row r="1241" spans="1:6" x14ac:dyDescent="0.3">
      <c r="A1241" s="303" t="s">
        <v>1005</v>
      </c>
      <c r="B1241" s="375"/>
      <c r="C1241" s="374"/>
      <c r="D1241" s="332"/>
      <c r="E1241" s="326"/>
      <c r="F1241" s="608"/>
    </row>
    <row r="1242" spans="1:6" x14ac:dyDescent="0.3">
      <c r="A1242" s="643">
        <v>70073225</v>
      </c>
      <c r="B1242" s="34" t="s">
        <v>45</v>
      </c>
      <c r="C1242" s="374">
        <v>43</v>
      </c>
      <c r="D1242" s="332">
        <v>7740</v>
      </c>
      <c r="E1242" s="326">
        <f t="shared" ref="E1242:E1250" si="325">D1242*2.5</f>
        <v>19350</v>
      </c>
      <c r="F1242" s="608">
        <f t="shared" ref="F1242:F1250" si="326">ROUND(D1242+E1242,0)</f>
        <v>27090</v>
      </c>
    </row>
    <row r="1243" spans="1:6" x14ac:dyDescent="0.3">
      <c r="A1243" s="643">
        <v>70071900</v>
      </c>
      <c r="B1243" s="34" t="s">
        <v>45</v>
      </c>
      <c r="C1243" s="374">
        <v>66</v>
      </c>
      <c r="D1243" s="332">
        <v>11880</v>
      </c>
      <c r="E1243" s="326">
        <f t="shared" si="325"/>
        <v>29700</v>
      </c>
      <c r="F1243" s="608">
        <f t="shared" si="326"/>
        <v>41580</v>
      </c>
    </row>
    <row r="1244" spans="1:6" x14ac:dyDescent="0.3">
      <c r="A1244" s="643">
        <v>70071901</v>
      </c>
      <c r="B1244" s="34" t="s">
        <v>45</v>
      </c>
      <c r="C1244" s="374">
        <v>66</v>
      </c>
      <c r="D1244" s="332">
        <v>11880</v>
      </c>
      <c r="E1244" s="326">
        <f t="shared" si="325"/>
        <v>29700</v>
      </c>
      <c r="F1244" s="608">
        <f t="shared" si="326"/>
        <v>41580</v>
      </c>
    </row>
    <row r="1245" spans="1:6" x14ac:dyDescent="0.3">
      <c r="A1245" s="643">
        <v>70071902</v>
      </c>
      <c r="B1245" s="34" t="s">
        <v>45</v>
      </c>
      <c r="C1245" s="374">
        <v>15</v>
      </c>
      <c r="D1245" s="332">
        <v>2700</v>
      </c>
      <c r="E1245" s="326">
        <f t="shared" si="325"/>
        <v>6750</v>
      </c>
      <c r="F1245" s="608">
        <f t="shared" si="326"/>
        <v>9450</v>
      </c>
    </row>
    <row r="1246" spans="1:6" x14ac:dyDescent="0.3">
      <c r="A1246" s="643">
        <v>514100200</v>
      </c>
      <c r="B1246" s="34" t="s">
        <v>45</v>
      </c>
      <c r="C1246" s="374">
        <v>15</v>
      </c>
      <c r="D1246" s="332">
        <v>2700</v>
      </c>
      <c r="E1246" s="326">
        <f t="shared" si="325"/>
        <v>6750</v>
      </c>
      <c r="F1246" s="608">
        <f t="shared" si="326"/>
        <v>9450</v>
      </c>
    </row>
    <row r="1247" spans="1:6" x14ac:dyDescent="0.3">
      <c r="A1247" s="643">
        <v>70071904</v>
      </c>
      <c r="B1247" s="34" t="s">
        <v>45</v>
      </c>
      <c r="C1247" s="374">
        <v>15</v>
      </c>
      <c r="D1247" s="332">
        <v>2700</v>
      </c>
      <c r="E1247" s="326">
        <f t="shared" si="325"/>
        <v>6750</v>
      </c>
      <c r="F1247" s="608">
        <f t="shared" si="326"/>
        <v>9450</v>
      </c>
    </row>
    <row r="1248" spans="1:6" x14ac:dyDescent="0.3">
      <c r="A1248" s="643"/>
      <c r="B1248" s="34" t="s">
        <v>45</v>
      </c>
      <c r="C1248" s="374">
        <v>29</v>
      </c>
      <c r="D1248" s="332">
        <v>5220</v>
      </c>
      <c r="E1248" s="326">
        <f t="shared" si="325"/>
        <v>13050</v>
      </c>
      <c r="F1248" s="608">
        <f t="shared" si="326"/>
        <v>18270</v>
      </c>
    </row>
    <row r="1249" spans="1:6" x14ac:dyDescent="0.3">
      <c r="A1249" s="643">
        <v>70071903</v>
      </c>
      <c r="B1249" s="34" t="s">
        <v>45</v>
      </c>
      <c r="C1249" s="374">
        <v>37</v>
      </c>
      <c r="D1249" s="332">
        <v>6660</v>
      </c>
      <c r="E1249" s="326">
        <f t="shared" si="325"/>
        <v>16650</v>
      </c>
      <c r="F1249" s="608">
        <f t="shared" si="326"/>
        <v>23310</v>
      </c>
    </row>
    <row r="1250" spans="1:6" x14ac:dyDescent="0.3">
      <c r="A1250" s="301"/>
      <c r="B1250" s="34" t="s">
        <v>45</v>
      </c>
      <c r="C1250" s="374">
        <v>29</v>
      </c>
      <c r="D1250" s="332">
        <v>5220</v>
      </c>
      <c r="E1250" s="326">
        <f t="shared" si="325"/>
        <v>13050</v>
      </c>
      <c r="F1250" s="608">
        <f t="shared" si="326"/>
        <v>18270</v>
      </c>
    </row>
    <row r="1251" spans="1:6" x14ac:dyDescent="0.3">
      <c r="A1251" s="303" t="s">
        <v>1006</v>
      </c>
      <c r="B1251" s="34"/>
      <c r="C1251" s="374"/>
      <c r="D1251" s="332"/>
      <c r="E1251" s="326"/>
      <c r="F1251" s="608"/>
    </row>
    <row r="1252" spans="1:6" x14ac:dyDescent="0.3">
      <c r="A1252" s="662" t="s">
        <v>410</v>
      </c>
      <c r="B1252" s="663" t="s">
        <v>45</v>
      </c>
      <c r="C1252" s="664"/>
      <c r="D1252" s="665">
        <v>45204.540825599994</v>
      </c>
      <c r="E1252" s="666">
        <f>D1252*2.5</f>
        <v>113011.35206399998</v>
      </c>
      <c r="F1252" s="667">
        <f>ROUND(D1252+E1252,0)</f>
        <v>158216</v>
      </c>
    </row>
    <row r="1253" spans="1:6" x14ac:dyDescent="0.3">
      <c r="A1253" s="661" t="s">
        <v>1517</v>
      </c>
      <c r="B1253" s="34" t="s">
        <v>45</v>
      </c>
      <c r="C1253" s="374"/>
      <c r="D1253" s="332">
        <v>25650</v>
      </c>
      <c r="E1253" s="326">
        <f t="shared" ref="E1253:E1255" si="327">D1253*2.5</f>
        <v>64125</v>
      </c>
      <c r="F1253" s="608">
        <f t="shared" ref="F1253:F1255" si="328">ROUND(D1253+E1253,0)</f>
        <v>89775</v>
      </c>
    </row>
    <row r="1254" spans="1:6" x14ac:dyDescent="0.3">
      <c r="A1254" s="661" t="s">
        <v>1518</v>
      </c>
      <c r="B1254" s="34" t="s">
        <v>45</v>
      </c>
      <c r="C1254" s="374"/>
      <c r="D1254" s="332">
        <v>25650</v>
      </c>
      <c r="E1254" s="326">
        <f t="shared" si="327"/>
        <v>64125</v>
      </c>
      <c r="F1254" s="608">
        <f t="shared" si="328"/>
        <v>89775</v>
      </c>
    </row>
    <row r="1255" spans="1:6" x14ac:dyDescent="0.3">
      <c r="A1255" s="661" t="s">
        <v>1519</v>
      </c>
      <c r="B1255" s="34" t="s">
        <v>45</v>
      </c>
      <c r="C1255" s="374"/>
      <c r="D1255" s="332">
        <v>54000</v>
      </c>
      <c r="E1255" s="326">
        <f t="shared" si="327"/>
        <v>135000</v>
      </c>
      <c r="F1255" s="608">
        <f t="shared" si="328"/>
        <v>189000</v>
      </c>
    </row>
    <row r="1256" spans="1:6" x14ac:dyDescent="0.3">
      <c r="A1256" s="662" t="s">
        <v>411</v>
      </c>
      <c r="B1256" s="663" t="s">
        <v>45</v>
      </c>
      <c r="C1256" s="664"/>
      <c r="D1256" s="665">
        <v>65923.288703999991</v>
      </c>
      <c r="E1256" s="666">
        <f>D1256*2.5</f>
        <v>164808.22175999999</v>
      </c>
      <c r="F1256" s="667">
        <f>ROUND(D1256+E1256,0)</f>
        <v>230732</v>
      </c>
    </row>
    <row r="1257" spans="1:6" x14ac:dyDescent="0.3">
      <c r="A1257" s="301"/>
      <c r="B1257" s="34"/>
      <c r="C1257" s="374"/>
      <c r="D1257" s="332"/>
      <c r="E1257" s="326"/>
      <c r="F1257" s="608"/>
    </row>
    <row r="1258" spans="1:6" x14ac:dyDescent="0.3">
      <c r="A1258" s="303" t="s">
        <v>1568</v>
      </c>
      <c r="B1258" s="302"/>
      <c r="C1258" s="374"/>
      <c r="D1258" s="332"/>
      <c r="E1258" s="326"/>
      <c r="F1258" s="608"/>
    </row>
    <row r="1259" spans="1:6" x14ac:dyDescent="0.3">
      <c r="A1259" s="303" t="s">
        <v>1007</v>
      </c>
      <c r="B1259" s="302"/>
      <c r="C1259" s="374"/>
      <c r="D1259" s="332"/>
      <c r="E1259" s="326"/>
      <c r="F1259" s="608"/>
    </row>
    <row r="1260" spans="1:6" x14ac:dyDescent="0.3">
      <c r="A1260" s="644" t="s">
        <v>209</v>
      </c>
      <c r="B1260" s="302"/>
      <c r="C1260" s="374"/>
      <c r="D1260" s="332"/>
      <c r="E1260" s="326"/>
      <c r="F1260" s="608"/>
    </row>
    <row r="1261" spans="1:6" x14ac:dyDescent="0.3">
      <c r="A1261" s="303" t="s">
        <v>1516</v>
      </c>
      <c r="B1261" s="34"/>
      <c r="C1261" s="374"/>
      <c r="D1261" s="332"/>
      <c r="E1261" s="326"/>
      <c r="F1261" s="638"/>
    </row>
    <row r="1262" spans="1:6" x14ac:dyDescent="0.3">
      <c r="A1262" s="301" t="s">
        <v>1513</v>
      </c>
      <c r="B1262" s="34" t="s">
        <v>45</v>
      </c>
      <c r="C1262" s="374"/>
      <c r="D1262" s="332">
        <v>6799.5</v>
      </c>
      <c r="E1262" s="326">
        <f>D1262*4.5</f>
        <v>30597.75</v>
      </c>
      <c r="F1262" s="608">
        <f t="shared" ref="F1262" si="329">ROUND(D1262+E1262,0)</f>
        <v>37397</v>
      </c>
    </row>
    <row r="1263" spans="1:6" s="653" customFormat="1" x14ac:dyDescent="0.3">
      <c r="A1263" s="661"/>
      <c r="B1263" s="34"/>
      <c r="C1263" s="374"/>
      <c r="D1263" s="332"/>
      <c r="E1263" s="326"/>
      <c r="F1263" s="638"/>
    </row>
    <row r="1264" spans="1:6" s="653" customFormat="1" x14ac:dyDescent="0.3">
      <c r="A1264" s="303" t="s">
        <v>1509</v>
      </c>
      <c r="B1264" s="34"/>
      <c r="C1264" s="374"/>
      <c r="D1264" s="332"/>
      <c r="E1264" s="326"/>
      <c r="F1264" s="638"/>
    </row>
    <row r="1265" spans="1:6" s="653" customFormat="1" x14ac:dyDescent="0.3">
      <c r="A1265" s="301" t="s">
        <v>1513</v>
      </c>
      <c r="B1265" s="34" t="s">
        <v>45</v>
      </c>
      <c r="C1265" s="374"/>
      <c r="D1265" s="332">
        <v>9000</v>
      </c>
      <c r="E1265" s="326">
        <f>D1265*4.5</f>
        <v>40500</v>
      </c>
      <c r="F1265" s="608">
        <f t="shared" ref="F1265" si="330">ROUND(D1265+E1265,0)</f>
        <v>49500</v>
      </c>
    </row>
    <row r="1266" spans="1:6" s="653" customFormat="1" x14ac:dyDescent="0.3">
      <c r="A1266" s="301"/>
      <c r="B1266" s="34"/>
      <c r="C1266" s="374"/>
      <c r="D1266" s="332"/>
      <c r="E1266" s="326"/>
      <c r="F1266" s="638"/>
    </row>
    <row r="1267" spans="1:6" s="459" customFormat="1" x14ac:dyDescent="0.3">
      <c r="A1267" s="661" t="s">
        <v>1520</v>
      </c>
      <c r="B1267" s="34" t="s">
        <v>45</v>
      </c>
      <c r="C1267" s="374"/>
      <c r="D1267" s="332">
        <v>10045.4535168</v>
      </c>
      <c r="E1267" s="326">
        <f t="shared" ref="E1267:E1272" si="331">D1267*4.5</f>
        <v>45204.540825600001</v>
      </c>
      <c r="F1267" s="608">
        <f t="shared" ref="F1267:F1272" si="332">ROUND(D1267+E1267,0)</f>
        <v>55250</v>
      </c>
    </row>
    <row r="1268" spans="1:6" s="459" customFormat="1" x14ac:dyDescent="0.3">
      <c r="A1268" s="661" t="s">
        <v>1521</v>
      </c>
      <c r="B1268" s="34" t="s">
        <v>45</v>
      </c>
      <c r="C1268" s="374"/>
      <c r="D1268" s="332">
        <v>14126.419008000001</v>
      </c>
      <c r="E1268" s="326">
        <f t="shared" si="331"/>
        <v>63568.885536000002</v>
      </c>
      <c r="F1268" s="608">
        <f t="shared" si="332"/>
        <v>77695</v>
      </c>
    </row>
    <row r="1269" spans="1:6" s="459" customFormat="1" x14ac:dyDescent="0.3">
      <c r="A1269" s="661" t="s">
        <v>1522</v>
      </c>
      <c r="B1269" s="34" t="s">
        <v>45</v>
      </c>
      <c r="C1269" s="374"/>
      <c r="D1269" s="332">
        <v>20718.747878399998</v>
      </c>
      <c r="E1269" s="326">
        <f t="shared" si="331"/>
        <v>93234.36545279999</v>
      </c>
      <c r="F1269" s="608">
        <f t="shared" si="332"/>
        <v>113953</v>
      </c>
    </row>
    <row r="1270" spans="1:6" s="459" customFormat="1" x14ac:dyDescent="0.3">
      <c r="A1270" s="661" t="s">
        <v>1523</v>
      </c>
      <c r="B1270" s="34" t="s">
        <v>45</v>
      </c>
      <c r="C1270" s="374"/>
      <c r="D1270" s="332">
        <v>5650.5676031999992</v>
      </c>
      <c r="E1270" s="326">
        <f t="shared" si="331"/>
        <v>25427.554214399996</v>
      </c>
      <c r="F1270" s="608">
        <f t="shared" si="332"/>
        <v>31078</v>
      </c>
    </row>
    <row r="1271" spans="1:6" s="459" customFormat="1" x14ac:dyDescent="0.3">
      <c r="A1271" s="661" t="s">
        <v>1524</v>
      </c>
      <c r="B1271" s="34" t="s">
        <v>45</v>
      </c>
      <c r="C1271" s="374"/>
      <c r="D1271" s="332">
        <v>8475.8514047999997</v>
      </c>
      <c r="E1271" s="326">
        <f t="shared" si="331"/>
        <v>38141.331321599995</v>
      </c>
      <c r="F1271" s="608">
        <f t="shared" si="332"/>
        <v>46617</v>
      </c>
    </row>
    <row r="1272" spans="1:6" x14ac:dyDescent="0.3">
      <c r="A1272" s="661" t="s">
        <v>1525</v>
      </c>
      <c r="B1272" s="34" t="s">
        <v>45</v>
      </c>
      <c r="C1272" s="374"/>
      <c r="D1272" s="332">
        <v>3139.2042240000005</v>
      </c>
      <c r="E1272" s="326">
        <f t="shared" si="331"/>
        <v>14126.419008000003</v>
      </c>
      <c r="F1272" s="608">
        <f t="shared" si="332"/>
        <v>17266</v>
      </c>
    </row>
    <row r="1273" spans="1:6" ht="14.4" x14ac:dyDescent="0.3">
      <c r="A1273" s="609"/>
      <c r="B1273" s="4"/>
      <c r="C1273" s="4"/>
      <c r="D1273" s="4"/>
      <c r="E1273" s="4"/>
      <c r="F1273" s="735"/>
    </row>
    <row r="1274" spans="1:6" s="459" customFormat="1" x14ac:dyDescent="0.3">
      <c r="A1274" s="303" t="s">
        <v>1514</v>
      </c>
      <c r="B1274" s="34"/>
      <c r="C1274" s="374"/>
      <c r="D1274" s="332"/>
      <c r="E1274" s="326"/>
      <c r="F1274" s="638"/>
    </row>
    <row r="1275" spans="1:6" s="459" customFormat="1" x14ac:dyDescent="0.3">
      <c r="A1275" s="303" t="s">
        <v>1513</v>
      </c>
      <c r="B1275" s="34" t="s">
        <v>45</v>
      </c>
      <c r="C1275" s="374"/>
      <c r="D1275" s="332">
        <v>5463</v>
      </c>
      <c r="E1275" s="326">
        <f>D1275*4.5</f>
        <v>24583.5</v>
      </c>
      <c r="F1275" s="608">
        <f t="shared" ref="F1275" si="333">ROUND(D1275+E1275,0)</f>
        <v>30047</v>
      </c>
    </row>
    <row r="1276" spans="1:6" x14ac:dyDescent="0.3">
      <c r="A1276" s="301"/>
      <c r="B1276" s="34"/>
      <c r="C1276" s="374"/>
      <c r="D1276" s="332"/>
      <c r="E1276" s="326"/>
      <c r="F1276" s="638"/>
    </row>
    <row r="1277" spans="1:6" s="459" customFormat="1" x14ac:dyDescent="0.3">
      <c r="A1277" s="303" t="s">
        <v>1510</v>
      </c>
      <c r="B1277" s="34"/>
      <c r="C1277" s="374"/>
      <c r="D1277" s="332"/>
      <c r="E1277" s="326"/>
      <c r="F1277" s="638"/>
    </row>
    <row r="1278" spans="1:6" x14ac:dyDescent="0.3">
      <c r="A1278" s="303" t="s">
        <v>1513</v>
      </c>
      <c r="B1278" s="34" t="s">
        <v>45</v>
      </c>
      <c r="C1278" s="374"/>
      <c r="D1278" s="332">
        <v>6799.5</v>
      </c>
      <c r="E1278" s="326">
        <f>D1278*4.5</f>
        <v>30597.75</v>
      </c>
      <c r="F1278" s="608">
        <f t="shared" ref="F1278" si="334">ROUND(D1278+E1278,0)</f>
        <v>37397</v>
      </c>
    </row>
    <row r="1279" spans="1:6" x14ac:dyDescent="0.3">
      <c r="A1279" s="301"/>
      <c r="B1279" s="34"/>
      <c r="C1279" s="374"/>
      <c r="D1279" s="332"/>
      <c r="E1279" s="326"/>
      <c r="F1279" s="638"/>
    </row>
    <row r="1280" spans="1:6" x14ac:dyDescent="0.3">
      <c r="A1280" s="661" t="s">
        <v>1520</v>
      </c>
      <c r="B1280" s="34" t="s">
        <v>45</v>
      </c>
      <c r="C1280" s="374"/>
      <c r="D1280" s="332">
        <v>8538.6354892799991</v>
      </c>
      <c r="E1280" s="326">
        <f t="shared" ref="E1280:E1285" si="335">D1280*4.5</f>
        <v>38423.859701759997</v>
      </c>
      <c r="F1280" s="608">
        <f t="shared" ref="F1280:F1285" si="336">ROUND(D1280+E1280,0)</f>
        <v>46962</v>
      </c>
    </row>
    <row r="1281" spans="1:6" s="459" customFormat="1" x14ac:dyDescent="0.3">
      <c r="A1281" s="661" t="s">
        <v>1521</v>
      </c>
      <c r="B1281" s="34" t="s">
        <v>45</v>
      </c>
      <c r="C1281" s="374"/>
      <c r="D1281" s="332">
        <v>10045.4535168</v>
      </c>
      <c r="E1281" s="326">
        <f t="shared" si="335"/>
        <v>45204.540825600001</v>
      </c>
      <c r="F1281" s="608">
        <f t="shared" si="336"/>
        <v>55250</v>
      </c>
    </row>
    <row r="1282" spans="1:6" s="459" customFormat="1" x14ac:dyDescent="0.3">
      <c r="A1282" s="661" t="s">
        <v>1522</v>
      </c>
      <c r="B1282" s="34" t="s">
        <v>45</v>
      </c>
      <c r="C1282" s="374"/>
      <c r="D1282" s="332">
        <v>13561.362247679997</v>
      </c>
      <c r="E1282" s="326">
        <f t="shared" si="335"/>
        <v>61026.130114559986</v>
      </c>
      <c r="F1282" s="608">
        <f t="shared" si="336"/>
        <v>74587</v>
      </c>
    </row>
    <row r="1283" spans="1:6" x14ac:dyDescent="0.3">
      <c r="A1283" s="661" t="s">
        <v>1523</v>
      </c>
      <c r="B1283" s="34" t="s">
        <v>45</v>
      </c>
      <c r="C1283" s="374"/>
      <c r="D1283" s="332">
        <v>5336.6471807999997</v>
      </c>
      <c r="E1283" s="326">
        <f t="shared" si="335"/>
        <v>24014.912313599998</v>
      </c>
      <c r="F1283" s="608">
        <f t="shared" si="336"/>
        <v>29352</v>
      </c>
    </row>
    <row r="1284" spans="1:6" x14ac:dyDescent="0.3">
      <c r="A1284" s="661" t="s">
        <v>1524</v>
      </c>
      <c r="B1284" s="34" t="s">
        <v>45</v>
      </c>
      <c r="C1284" s="374"/>
      <c r="D1284" s="332">
        <v>7031.8174617599998</v>
      </c>
      <c r="E1284" s="326">
        <f t="shared" si="335"/>
        <v>31643.17857792</v>
      </c>
      <c r="F1284" s="608">
        <f t="shared" si="336"/>
        <v>38675</v>
      </c>
    </row>
    <row r="1285" spans="1:6" x14ac:dyDescent="0.3">
      <c r="A1285" s="661" t="s">
        <v>1525</v>
      </c>
      <c r="B1285" s="34" t="s">
        <v>45</v>
      </c>
      <c r="C1285" s="374"/>
      <c r="D1285" s="332">
        <v>2699.71563264</v>
      </c>
      <c r="E1285" s="326">
        <f t="shared" si="335"/>
        <v>12148.72034688</v>
      </c>
      <c r="F1285" s="608">
        <f t="shared" si="336"/>
        <v>14848</v>
      </c>
    </row>
    <row r="1286" spans="1:6" s="459" customFormat="1" x14ac:dyDescent="0.3">
      <c r="A1286" s="301"/>
      <c r="B1286" s="34"/>
      <c r="C1286" s="374"/>
      <c r="D1286" s="332"/>
      <c r="E1286" s="326"/>
      <c r="F1286" s="638"/>
    </row>
    <row r="1287" spans="1:6" s="459" customFormat="1" x14ac:dyDescent="0.3">
      <c r="A1287" s="321" t="s">
        <v>1526</v>
      </c>
      <c r="B1287" s="34"/>
      <c r="C1287" s="374"/>
      <c r="D1287" s="332"/>
      <c r="E1287" s="326"/>
      <c r="F1287" s="638"/>
    </row>
    <row r="1288" spans="1:6" x14ac:dyDescent="0.3">
      <c r="A1288" s="661" t="s">
        <v>1520</v>
      </c>
      <c r="B1288" s="34" t="s">
        <v>45</v>
      </c>
      <c r="C1288" s="374"/>
      <c r="D1288" s="332">
        <v>15821.58928896</v>
      </c>
      <c r="E1288" s="326">
        <f t="shared" ref="E1288:E1293" si="337">D1288*4.5</f>
        <v>71197.151800320004</v>
      </c>
      <c r="F1288" s="608">
        <f t="shared" ref="F1288:F1293" si="338">ROUND(D1288+E1288,0)</f>
        <v>87019</v>
      </c>
    </row>
    <row r="1289" spans="1:6" x14ac:dyDescent="0.3">
      <c r="A1289" s="661" t="s">
        <v>1521</v>
      </c>
      <c r="B1289" s="34" t="s">
        <v>45</v>
      </c>
      <c r="C1289" s="374"/>
      <c r="D1289" s="332">
        <v>21974.429567999996</v>
      </c>
      <c r="E1289" s="326">
        <f t="shared" si="337"/>
        <v>98884.93305599998</v>
      </c>
      <c r="F1289" s="608">
        <f t="shared" si="338"/>
        <v>120859</v>
      </c>
    </row>
    <row r="1290" spans="1:6" x14ac:dyDescent="0.3">
      <c r="A1290" s="661" t="s">
        <v>1522</v>
      </c>
      <c r="B1290" s="34" t="s">
        <v>45</v>
      </c>
      <c r="C1290" s="374"/>
      <c r="D1290" s="332">
        <v>24485.7929472</v>
      </c>
      <c r="E1290" s="326">
        <f t="shared" si="337"/>
        <v>110186.0682624</v>
      </c>
      <c r="F1290" s="608">
        <f t="shared" si="338"/>
        <v>134672</v>
      </c>
    </row>
    <row r="1291" spans="1:6" x14ac:dyDescent="0.3">
      <c r="A1291" s="661" t="s">
        <v>1523</v>
      </c>
      <c r="B1291" s="34" t="s">
        <v>45</v>
      </c>
      <c r="C1291" s="374"/>
      <c r="D1291" s="332">
        <v>9417.6126719999993</v>
      </c>
      <c r="E1291" s="326">
        <f t="shared" si="337"/>
        <v>42379.257023999999</v>
      </c>
      <c r="F1291" s="608">
        <f t="shared" si="338"/>
        <v>51797</v>
      </c>
    </row>
    <row r="1292" spans="1:6" x14ac:dyDescent="0.3">
      <c r="A1292" s="661" t="s">
        <v>1524</v>
      </c>
      <c r="B1292" s="34" t="s">
        <v>45</v>
      </c>
      <c r="C1292" s="374"/>
      <c r="D1292" s="332">
        <v>11803.407882240002</v>
      </c>
      <c r="E1292" s="326">
        <f t="shared" si="337"/>
        <v>53115.335470080012</v>
      </c>
      <c r="F1292" s="608">
        <f t="shared" si="338"/>
        <v>64919</v>
      </c>
    </row>
    <row r="1293" spans="1:6" x14ac:dyDescent="0.3">
      <c r="A1293" s="661" t="s">
        <v>1525</v>
      </c>
      <c r="B1293" s="34" t="s">
        <v>45</v>
      </c>
      <c r="C1293" s="374"/>
      <c r="D1293" s="332">
        <v>4708.8063359999996</v>
      </c>
      <c r="E1293" s="326">
        <f t="shared" si="337"/>
        <v>21189.628511999999</v>
      </c>
      <c r="F1293" s="608">
        <f t="shared" si="338"/>
        <v>25898</v>
      </c>
    </row>
    <row r="1294" spans="1:6" x14ac:dyDescent="0.3">
      <c r="A1294" s="301"/>
      <c r="B1294" s="34"/>
      <c r="C1294" s="374"/>
      <c r="D1294" s="332"/>
      <c r="E1294" s="326"/>
      <c r="F1294" s="638"/>
    </row>
    <row r="1295" spans="1:6" s="459" customFormat="1" x14ac:dyDescent="0.3">
      <c r="A1295" s="301"/>
      <c r="B1295" s="34"/>
      <c r="C1295" s="374"/>
      <c r="D1295" s="332"/>
      <c r="E1295" s="326"/>
      <c r="F1295" s="638"/>
    </row>
    <row r="1296" spans="1:6" s="459" customFormat="1" x14ac:dyDescent="0.3">
      <c r="A1296" s="645" t="s">
        <v>210</v>
      </c>
      <c r="B1296" s="34"/>
      <c r="C1296" s="374"/>
      <c r="D1296" s="332"/>
      <c r="E1296" s="326"/>
      <c r="F1296" s="638"/>
    </row>
    <row r="1297" spans="1:6" x14ac:dyDescent="0.3">
      <c r="A1297" s="303" t="s">
        <v>1515</v>
      </c>
      <c r="B1297" s="34"/>
      <c r="C1297" s="374"/>
      <c r="D1297" s="332"/>
      <c r="E1297" s="326"/>
      <c r="F1297" s="638"/>
    </row>
    <row r="1298" spans="1:6" x14ac:dyDescent="0.3">
      <c r="A1298" s="303" t="s">
        <v>1513</v>
      </c>
      <c r="B1298" s="34" t="s">
        <v>45</v>
      </c>
      <c r="C1298" s="374"/>
      <c r="D1298" s="332">
        <v>10957.5</v>
      </c>
      <c r="E1298" s="326">
        <f>D1298*4.5</f>
        <v>49308.75</v>
      </c>
      <c r="F1298" s="608">
        <f t="shared" ref="F1298" si="339">ROUND(D1298+E1298,0)</f>
        <v>60266</v>
      </c>
    </row>
    <row r="1299" spans="1:6" x14ac:dyDescent="0.3">
      <c r="A1299" s="301"/>
      <c r="B1299" s="34"/>
      <c r="C1299" s="380"/>
      <c r="D1299" s="332"/>
      <c r="E1299" s="326"/>
      <c r="F1299" s="638"/>
    </row>
    <row r="1300" spans="1:6" x14ac:dyDescent="0.3">
      <c r="A1300" s="303" t="s">
        <v>1530</v>
      </c>
      <c r="B1300" s="34"/>
      <c r="C1300" s="380"/>
      <c r="D1300" s="332">
        <v>13770</v>
      </c>
      <c r="E1300" s="326">
        <f>D1300*4.5</f>
        <v>61965</v>
      </c>
      <c r="F1300" s="608">
        <f t="shared" ref="F1300" si="340">ROUND(D1300+E1300,0)</f>
        <v>75735</v>
      </c>
    </row>
    <row r="1301" spans="1:6" x14ac:dyDescent="0.3">
      <c r="A1301" s="321"/>
      <c r="B1301" s="34"/>
      <c r="C1301" s="380"/>
      <c r="D1301" s="332"/>
      <c r="E1301" s="326"/>
      <c r="F1301" s="638"/>
    </row>
    <row r="1302" spans="1:6" x14ac:dyDescent="0.3">
      <c r="A1302" s="661" t="s">
        <v>1520</v>
      </c>
      <c r="B1302" s="34" t="s">
        <v>45</v>
      </c>
      <c r="C1302" s="380"/>
      <c r="D1302" s="668">
        <v>38926.132377599999</v>
      </c>
      <c r="E1302" s="326">
        <f t="shared" ref="E1302:E1307" si="341">D1302*4.5</f>
        <v>175167.5956992</v>
      </c>
      <c r="F1302" s="608">
        <f t="shared" ref="F1302:F1307" si="342">ROUND(D1302+E1302,0)</f>
        <v>214094</v>
      </c>
    </row>
    <row r="1303" spans="1:6" x14ac:dyDescent="0.3">
      <c r="A1303" s="661" t="s">
        <v>1521</v>
      </c>
      <c r="B1303" s="34" t="s">
        <v>45</v>
      </c>
      <c r="C1303" s="380"/>
      <c r="D1303" s="668">
        <v>54936.073920000003</v>
      </c>
      <c r="E1303" s="326">
        <f t="shared" si="341"/>
        <v>247212.33264000001</v>
      </c>
      <c r="F1303" s="608">
        <f t="shared" si="342"/>
        <v>302148</v>
      </c>
    </row>
    <row r="1304" spans="1:6" x14ac:dyDescent="0.3">
      <c r="A1304" s="661" t="s">
        <v>1522</v>
      </c>
      <c r="B1304" s="34" t="s">
        <v>45</v>
      </c>
      <c r="C1304" s="380"/>
      <c r="D1304" s="668">
        <v>70820.447293439996</v>
      </c>
      <c r="E1304" s="326">
        <f t="shared" si="341"/>
        <v>318692.01282047998</v>
      </c>
      <c r="F1304" s="608">
        <f t="shared" si="342"/>
        <v>389512</v>
      </c>
    </row>
    <row r="1305" spans="1:6" x14ac:dyDescent="0.3">
      <c r="A1305" s="661" t="s">
        <v>1523</v>
      </c>
      <c r="B1305" s="34" t="s">
        <v>45</v>
      </c>
      <c r="C1305" s="380"/>
      <c r="D1305" s="668">
        <v>14126.419008000001</v>
      </c>
      <c r="E1305" s="326">
        <f t="shared" si="341"/>
        <v>63568.885536000002</v>
      </c>
      <c r="F1305" s="608">
        <f t="shared" si="342"/>
        <v>77695</v>
      </c>
    </row>
    <row r="1306" spans="1:6" x14ac:dyDescent="0.3">
      <c r="A1306" s="661" t="s">
        <v>1524</v>
      </c>
      <c r="B1306" s="34" t="s">
        <v>45</v>
      </c>
      <c r="C1306" s="380"/>
      <c r="D1306" s="668">
        <v>21158.236469759999</v>
      </c>
      <c r="E1306" s="326">
        <f t="shared" si="341"/>
        <v>95212.064113920002</v>
      </c>
      <c r="F1306" s="608">
        <f t="shared" si="342"/>
        <v>116370</v>
      </c>
    </row>
    <row r="1307" spans="1:6" x14ac:dyDescent="0.3">
      <c r="A1307" s="661" t="s">
        <v>1525</v>
      </c>
      <c r="B1307" s="34" t="s">
        <v>45</v>
      </c>
      <c r="C1307" s="380"/>
      <c r="D1307" s="668">
        <v>7848.0105599999988</v>
      </c>
      <c r="E1307" s="326">
        <f t="shared" si="341"/>
        <v>35316.047519999993</v>
      </c>
      <c r="F1307" s="608">
        <f t="shared" si="342"/>
        <v>43164</v>
      </c>
    </row>
    <row r="1308" spans="1:6" x14ac:dyDescent="0.3">
      <c r="A1308" s="303"/>
      <c r="B1308" s="34"/>
      <c r="C1308" s="380"/>
      <c r="D1308" s="332"/>
      <c r="E1308" s="326"/>
      <c r="F1308" s="638"/>
    </row>
    <row r="1309" spans="1:6" x14ac:dyDescent="0.3">
      <c r="A1309" s="303" t="s">
        <v>1511</v>
      </c>
      <c r="B1309" s="34"/>
      <c r="C1309" s="380"/>
      <c r="D1309" s="332"/>
      <c r="E1309" s="326"/>
      <c r="F1309" s="638"/>
    </row>
    <row r="1310" spans="1:6" x14ac:dyDescent="0.3">
      <c r="A1310" s="303" t="s">
        <v>1513</v>
      </c>
      <c r="B1310" s="34" t="s">
        <v>45</v>
      </c>
      <c r="C1310" s="380"/>
      <c r="D1310" s="332">
        <v>6799.5</v>
      </c>
      <c r="E1310" s="326">
        <f>D1310*4.5</f>
        <v>30597.75</v>
      </c>
      <c r="F1310" s="608">
        <f t="shared" ref="F1310" si="343">ROUND(D1310+E1310,0)</f>
        <v>37397</v>
      </c>
    </row>
    <row r="1311" spans="1:6" x14ac:dyDescent="0.3">
      <c r="A1311" s="301"/>
      <c r="B1311" s="34"/>
      <c r="C1311" s="380"/>
      <c r="D1311" s="332"/>
      <c r="E1311" s="326"/>
      <c r="F1311" s="638"/>
    </row>
    <row r="1312" spans="1:6" x14ac:dyDescent="0.3">
      <c r="A1312" s="303" t="s">
        <v>1512</v>
      </c>
      <c r="B1312" s="34"/>
      <c r="C1312" s="380"/>
      <c r="D1312" s="332"/>
      <c r="E1312" s="326"/>
      <c r="F1312" s="638"/>
    </row>
    <row r="1313" spans="1:10" x14ac:dyDescent="0.3">
      <c r="A1313" s="303" t="s">
        <v>1513</v>
      </c>
      <c r="B1313" s="34" t="s">
        <v>45</v>
      </c>
      <c r="C1313" s="380"/>
      <c r="D1313" s="332">
        <v>9000</v>
      </c>
      <c r="E1313" s="326">
        <f>D1313*4.5</f>
        <v>40500</v>
      </c>
      <c r="F1313" s="608">
        <f t="shared" ref="F1313" si="344">ROUND(D1313+E1313,0)</f>
        <v>49500</v>
      </c>
    </row>
    <row r="1314" spans="1:10" x14ac:dyDescent="0.3">
      <c r="A1314" s="732"/>
      <c r="B1314" s="349"/>
      <c r="C1314" s="380"/>
      <c r="D1314" s="332"/>
      <c r="E1314" s="326"/>
      <c r="F1314" s="638"/>
    </row>
    <row r="1315" spans="1:10" x14ac:dyDescent="0.3">
      <c r="A1315" s="661" t="s">
        <v>1520</v>
      </c>
      <c r="B1315" s="34" t="s">
        <v>45</v>
      </c>
      <c r="C1315" s="380"/>
      <c r="D1315" s="332">
        <v>19839.770695679996</v>
      </c>
      <c r="E1315" s="326">
        <f t="shared" ref="E1315:E1320" si="345">D1315*4.5</f>
        <v>89278.968130559981</v>
      </c>
      <c r="F1315" s="608">
        <f t="shared" ref="F1315:F1320" si="346">ROUND(D1315+E1315,0)</f>
        <v>109119</v>
      </c>
    </row>
    <row r="1316" spans="1:10" x14ac:dyDescent="0.3">
      <c r="A1316" s="661" t="s">
        <v>1521</v>
      </c>
      <c r="B1316" s="34" t="s">
        <v>45</v>
      </c>
      <c r="C1316" s="380"/>
      <c r="D1316" s="332">
        <v>26683.235904000001</v>
      </c>
      <c r="E1316" s="326">
        <f t="shared" si="345"/>
        <v>120074.561568</v>
      </c>
      <c r="F1316" s="608">
        <f t="shared" si="346"/>
        <v>146758</v>
      </c>
    </row>
    <row r="1317" spans="1:10" x14ac:dyDescent="0.3">
      <c r="A1317" s="661" t="s">
        <v>1522</v>
      </c>
      <c r="B1317" s="34" t="s">
        <v>45</v>
      </c>
      <c r="C1317" s="380"/>
      <c r="D1317" s="332">
        <v>35410.223646719998</v>
      </c>
      <c r="E1317" s="326">
        <f t="shared" si="345"/>
        <v>159346.00641023999</v>
      </c>
      <c r="F1317" s="608">
        <f t="shared" si="346"/>
        <v>194756</v>
      </c>
    </row>
    <row r="1318" spans="1:10" x14ac:dyDescent="0.3">
      <c r="A1318" s="661" t="s">
        <v>1523</v>
      </c>
      <c r="B1318" s="34" t="s">
        <v>45</v>
      </c>
      <c r="C1318" s="380"/>
      <c r="D1318" s="332">
        <v>12556.816896000002</v>
      </c>
      <c r="E1318" s="326">
        <f t="shared" si="345"/>
        <v>56505.67603200001</v>
      </c>
      <c r="F1318" s="608">
        <f t="shared" si="346"/>
        <v>69062</v>
      </c>
    </row>
    <row r="1319" spans="1:10" x14ac:dyDescent="0.3">
      <c r="A1319" s="661" t="s">
        <v>1524</v>
      </c>
      <c r="B1319" s="34" t="s">
        <v>45</v>
      </c>
      <c r="C1319" s="380"/>
      <c r="D1319" s="332">
        <v>14126.419008000001</v>
      </c>
      <c r="E1319" s="326">
        <f t="shared" si="345"/>
        <v>63568.885536000002</v>
      </c>
      <c r="F1319" s="608">
        <f t="shared" si="346"/>
        <v>77695</v>
      </c>
    </row>
    <row r="1320" spans="1:10" x14ac:dyDescent="0.3">
      <c r="A1320" s="661" t="s">
        <v>1525</v>
      </c>
      <c r="B1320" s="34" t="s">
        <v>45</v>
      </c>
      <c r="C1320" s="380"/>
      <c r="D1320" s="332">
        <v>6278.408448000001</v>
      </c>
      <c r="E1320" s="326">
        <f t="shared" si="345"/>
        <v>28252.838016000005</v>
      </c>
      <c r="F1320" s="608">
        <f t="shared" si="346"/>
        <v>34531</v>
      </c>
      <c r="G1320" s="653"/>
      <c r="H1320" s="653"/>
      <c r="I1320" s="653"/>
      <c r="J1320" s="653"/>
    </row>
    <row r="1321" spans="1:10" x14ac:dyDescent="0.3">
      <c r="A1321" s="301"/>
      <c r="B1321" s="34"/>
      <c r="C1321" s="380"/>
      <c r="D1321" s="332"/>
      <c r="E1321" s="326"/>
      <c r="F1321" s="638"/>
      <c r="G1321" s="653"/>
      <c r="H1321" s="653"/>
      <c r="I1321" s="653"/>
      <c r="J1321" s="653"/>
    </row>
    <row r="1322" spans="1:10" x14ac:dyDescent="0.3">
      <c r="A1322" s="321" t="s">
        <v>1526</v>
      </c>
      <c r="B1322" s="34"/>
      <c r="C1322" s="380"/>
      <c r="D1322" s="332"/>
      <c r="E1322" s="326"/>
      <c r="F1322" s="638"/>
      <c r="G1322" s="653"/>
      <c r="H1322" s="653"/>
      <c r="I1322" s="653"/>
      <c r="J1322" s="653"/>
    </row>
    <row r="1323" spans="1:10" x14ac:dyDescent="0.3">
      <c r="A1323" s="661" t="s">
        <v>1520</v>
      </c>
      <c r="B1323" s="34" t="s">
        <v>45</v>
      </c>
      <c r="C1323" s="380"/>
      <c r="D1323" s="332">
        <v>54998.858004479989</v>
      </c>
      <c r="E1323" s="326">
        <f t="shared" ref="E1323:E1328" si="347">D1323*4.5</f>
        <v>247494.86102015997</v>
      </c>
      <c r="F1323" s="608">
        <f t="shared" ref="F1323:F1328" si="348">ROUND(D1323+E1323,0)</f>
        <v>302494</v>
      </c>
      <c r="G1323" s="653"/>
      <c r="H1323" s="653"/>
      <c r="I1323" s="653"/>
      <c r="J1323" s="653"/>
    </row>
    <row r="1324" spans="1:10" x14ac:dyDescent="0.3">
      <c r="A1324" s="661" t="s">
        <v>1521</v>
      </c>
      <c r="B1324" s="34" t="s">
        <v>45</v>
      </c>
      <c r="C1324" s="380"/>
      <c r="D1324" s="332">
        <v>78480.10560000001</v>
      </c>
      <c r="E1324" s="326">
        <f t="shared" si="347"/>
        <v>353160.47520000004</v>
      </c>
      <c r="F1324" s="608">
        <f t="shared" si="348"/>
        <v>431641</v>
      </c>
      <c r="G1324" s="653"/>
      <c r="H1324" s="653"/>
      <c r="I1324" s="653"/>
      <c r="J1324" s="653"/>
    </row>
    <row r="1325" spans="1:10" x14ac:dyDescent="0.3">
      <c r="A1325" s="661" t="s">
        <v>1522</v>
      </c>
      <c r="B1325" s="34" t="s">
        <v>45</v>
      </c>
      <c r="C1325" s="380"/>
      <c r="D1325" s="332">
        <v>105477.26192640001</v>
      </c>
      <c r="E1325" s="326">
        <f t="shared" si="347"/>
        <v>474647.67866880004</v>
      </c>
      <c r="F1325" s="608">
        <f t="shared" si="348"/>
        <v>580125</v>
      </c>
      <c r="G1325" s="653"/>
      <c r="H1325" s="653"/>
      <c r="I1325" s="653"/>
      <c r="J1325" s="653"/>
    </row>
    <row r="1326" spans="1:10" x14ac:dyDescent="0.3">
      <c r="A1326" s="661" t="s">
        <v>1523</v>
      </c>
      <c r="B1326" s="34" t="s">
        <v>45</v>
      </c>
      <c r="C1326" s="380"/>
      <c r="D1326" s="332">
        <v>25113.633792000004</v>
      </c>
      <c r="E1326" s="326">
        <f t="shared" si="347"/>
        <v>113011.35206400002</v>
      </c>
      <c r="F1326" s="608">
        <f t="shared" si="348"/>
        <v>138125</v>
      </c>
      <c r="G1326" s="653"/>
      <c r="H1326" s="653"/>
      <c r="I1326" s="653"/>
      <c r="J1326" s="653"/>
    </row>
    <row r="1327" spans="1:10" x14ac:dyDescent="0.3">
      <c r="A1327" s="661" t="s">
        <v>1524</v>
      </c>
      <c r="B1327" s="34" t="s">
        <v>45</v>
      </c>
      <c r="C1327" s="380"/>
      <c r="D1327" s="332">
        <v>31392.042239999995</v>
      </c>
      <c r="E1327" s="326">
        <f t="shared" si="347"/>
        <v>141264.19007999997</v>
      </c>
      <c r="F1327" s="608">
        <f t="shared" si="348"/>
        <v>172656</v>
      </c>
      <c r="G1327" s="653"/>
      <c r="H1327" s="653"/>
      <c r="I1327" s="653"/>
      <c r="J1327" s="653"/>
    </row>
    <row r="1328" spans="1:10" x14ac:dyDescent="0.3">
      <c r="A1328" s="661" t="s">
        <v>1525</v>
      </c>
      <c r="B1328" s="34" t="s">
        <v>45</v>
      </c>
      <c r="C1328" s="380"/>
      <c r="D1328" s="332">
        <v>12556.816896000002</v>
      </c>
      <c r="E1328" s="326">
        <f t="shared" si="347"/>
        <v>56505.67603200001</v>
      </c>
      <c r="F1328" s="608">
        <f t="shared" si="348"/>
        <v>69062</v>
      </c>
      <c r="G1328" s="653"/>
      <c r="H1328" s="653"/>
      <c r="I1328" s="653"/>
      <c r="J1328" s="653"/>
    </row>
    <row r="1329" spans="1:6" x14ac:dyDescent="0.3">
      <c r="A1329" s="661"/>
      <c r="B1329" s="34"/>
      <c r="C1329" s="380"/>
      <c r="D1329" s="332"/>
      <c r="E1329" s="326"/>
      <c r="F1329" s="638"/>
    </row>
    <row r="1330" spans="1:6" ht="17.399999999999999" x14ac:dyDescent="0.3">
      <c r="A1330" s="669" t="s">
        <v>211</v>
      </c>
      <c r="B1330" s="34"/>
      <c r="C1330" s="380"/>
      <c r="D1330" s="332"/>
      <c r="E1330" s="326"/>
      <c r="F1330" s="638"/>
    </row>
    <row r="1331" spans="1:6" x14ac:dyDescent="0.3">
      <c r="A1331" s="303" t="s">
        <v>1531</v>
      </c>
      <c r="B1331" s="34"/>
      <c r="C1331" s="380"/>
      <c r="D1331" s="332"/>
      <c r="E1331" s="326"/>
      <c r="F1331" s="638"/>
    </row>
    <row r="1332" spans="1:6" s="653" customFormat="1" x14ac:dyDescent="0.3">
      <c r="A1332" s="303" t="s">
        <v>1513</v>
      </c>
      <c r="B1332" s="34" t="s">
        <v>45</v>
      </c>
      <c r="C1332" s="374"/>
      <c r="D1332" s="332">
        <v>10957.5</v>
      </c>
      <c r="E1332" s="326">
        <f>D1332*4.5</f>
        <v>49308.75</v>
      </c>
      <c r="F1332" s="608">
        <f t="shared" ref="F1332" si="349">ROUND(D1332+E1332,0)</f>
        <v>60266</v>
      </c>
    </row>
    <row r="1333" spans="1:6" x14ac:dyDescent="0.3">
      <c r="A1333" s="301" t="s">
        <v>212</v>
      </c>
      <c r="B1333" s="34"/>
      <c r="C1333" s="380"/>
      <c r="D1333" s="332"/>
      <c r="E1333" s="326"/>
      <c r="F1333" s="638"/>
    </row>
    <row r="1334" spans="1:6" x14ac:dyDescent="0.3">
      <c r="A1334" s="301"/>
      <c r="B1334" s="34"/>
      <c r="C1334" s="380"/>
      <c r="D1334" s="332"/>
      <c r="E1334" s="326"/>
      <c r="F1334" s="638"/>
    </row>
    <row r="1335" spans="1:6" x14ac:dyDescent="0.3">
      <c r="A1335" s="303" t="s">
        <v>1532</v>
      </c>
      <c r="B1335" s="34"/>
      <c r="C1335" s="380"/>
      <c r="D1335" s="332">
        <v>13770</v>
      </c>
      <c r="E1335" s="326">
        <f>D1335*4.5</f>
        <v>61965</v>
      </c>
      <c r="F1335" s="608">
        <f t="shared" ref="F1335" si="350">ROUND(D1335+E1335,0)</f>
        <v>75735</v>
      </c>
    </row>
    <row r="1336" spans="1:6" x14ac:dyDescent="0.3">
      <c r="A1336" s="301"/>
      <c r="B1336" s="34"/>
      <c r="C1336" s="380"/>
      <c r="D1336" s="332"/>
      <c r="E1336" s="326"/>
      <c r="F1336" s="638"/>
    </row>
    <row r="1337" spans="1:6" x14ac:dyDescent="0.3">
      <c r="A1337" s="303" t="s">
        <v>1533</v>
      </c>
      <c r="B1337" s="34"/>
      <c r="C1337" s="380"/>
      <c r="D1337" s="332"/>
      <c r="E1337" s="326"/>
      <c r="F1337" s="638"/>
    </row>
    <row r="1338" spans="1:6" x14ac:dyDescent="0.3">
      <c r="A1338" s="301" t="s">
        <v>213</v>
      </c>
      <c r="B1338" s="34" t="s">
        <v>45</v>
      </c>
      <c r="C1338" s="380"/>
      <c r="D1338" s="332">
        <v>3955.39732224</v>
      </c>
      <c r="E1338" s="326">
        <f>D1338*4.5</f>
        <v>17799.287950080001</v>
      </c>
      <c r="F1338" s="608">
        <f t="shared" ref="F1338" si="351">ROUND(D1338+E1338,0)</f>
        <v>21755</v>
      </c>
    </row>
    <row r="1339" spans="1:6" x14ac:dyDescent="0.3">
      <c r="A1339" s="303" t="s">
        <v>1534</v>
      </c>
      <c r="B1339" s="34"/>
      <c r="C1339" s="380"/>
      <c r="D1339" s="332"/>
      <c r="E1339" s="326"/>
      <c r="F1339" s="638"/>
    </row>
    <row r="1340" spans="1:6" x14ac:dyDescent="0.3">
      <c r="A1340" s="301" t="s">
        <v>213</v>
      </c>
      <c r="B1340" s="34" t="s">
        <v>45</v>
      </c>
      <c r="C1340" s="380"/>
      <c r="D1340" s="332">
        <v>3955.39732224</v>
      </c>
      <c r="E1340" s="326">
        <f>D1340*4.5</f>
        <v>17799.287950080001</v>
      </c>
      <c r="F1340" s="608">
        <f t="shared" ref="F1340" si="352">ROUND(D1340+E1340,0)</f>
        <v>21755</v>
      </c>
    </row>
    <row r="1341" spans="1:6" x14ac:dyDescent="0.3">
      <c r="A1341" s="303" t="s">
        <v>1535</v>
      </c>
      <c r="B1341" s="34"/>
      <c r="C1341" s="380"/>
      <c r="D1341" s="332"/>
      <c r="E1341" s="326"/>
      <c r="F1341" s="638"/>
    </row>
    <row r="1342" spans="1:6" x14ac:dyDescent="0.3">
      <c r="A1342" s="301" t="s">
        <v>213</v>
      </c>
      <c r="B1342" s="34" t="s">
        <v>45</v>
      </c>
      <c r="C1342" s="380"/>
      <c r="D1342" s="332">
        <v>3955.39732224</v>
      </c>
      <c r="E1342" s="326">
        <f t="shared" ref="E1342:E1344" si="353">D1342*4.5</f>
        <v>17799.287950080001</v>
      </c>
      <c r="F1342" s="608">
        <f t="shared" ref="F1342:F1344" si="354">ROUND(D1342+E1342,0)</f>
        <v>21755</v>
      </c>
    </row>
    <row r="1343" spans="1:6" x14ac:dyDescent="0.3">
      <c r="A1343" s="303" t="s">
        <v>1536</v>
      </c>
      <c r="B1343" s="34" t="s">
        <v>45</v>
      </c>
      <c r="C1343" s="380"/>
      <c r="D1343" s="332">
        <v>3955.39732224</v>
      </c>
      <c r="E1343" s="326">
        <f t="shared" si="353"/>
        <v>17799.287950080001</v>
      </c>
      <c r="F1343" s="608">
        <f t="shared" si="354"/>
        <v>21755</v>
      </c>
    </row>
    <row r="1344" spans="1:6" x14ac:dyDescent="0.3">
      <c r="A1344" s="301" t="s">
        <v>214</v>
      </c>
      <c r="B1344" s="34"/>
      <c r="C1344" s="380"/>
      <c r="D1344" s="332">
        <v>3955.39732224</v>
      </c>
      <c r="E1344" s="326">
        <f t="shared" si="353"/>
        <v>17799.287950080001</v>
      </c>
      <c r="F1344" s="608">
        <f t="shared" si="354"/>
        <v>21755</v>
      </c>
    </row>
    <row r="1345" spans="1:6" x14ac:dyDescent="0.3">
      <c r="A1345" s="301"/>
      <c r="B1345" s="34"/>
      <c r="C1345" s="380"/>
      <c r="D1345" s="332"/>
      <c r="E1345" s="326"/>
      <c r="F1345" s="638"/>
    </row>
    <row r="1346" spans="1:6" x14ac:dyDescent="0.3">
      <c r="A1346" s="303" t="s">
        <v>1537</v>
      </c>
      <c r="B1346" s="34"/>
      <c r="C1346" s="380"/>
      <c r="D1346" s="350"/>
      <c r="E1346" s="326"/>
      <c r="F1346" s="638"/>
    </row>
    <row r="1347" spans="1:6" x14ac:dyDescent="0.3">
      <c r="A1347" s="303" t="s">
        <v>215</v>
      </c>
      <c r="B1347" s="34"/>
      <c r="C1347" s="380"/>
      <c r="D1347" s="332"/>
      <c r="E1347" s="326"/>
      <c r="F1347" s="638"/>
    </row>
    <row r="1348" spans="1:6" x14ac:dyDescent="0.3">
      <c r="A1348" s="301" t="s">
        <v>216</v>
      </c>
      <c r="B1348" s="34" t="s">
        <v>45</v>
      </c>
      <c r="C1348" s="380"/>
      <c r="D1348" s="332">
        <v>14126.419008000001</v>
      </c>
      <c r="E1348" s="326">
        <f>D1348*4.5</f>
        <v>63568.885536000002</v>
      </c>
      <c r="F1348" s="608">
        <f t="shared" ref="F1348" si="355">ROUND(D1348+E1348,0)</f>
        <v>77695</v>
      </c>
    </row>
    <row r="1349" spans="1:6" x14ac:dyDescent="0.3">
      <c r="A1349" s="301" t="s">
        <v>217</v>
      </c>
      <c r="B1349" s="34" t="s">
        <v>45</v>
      </c>
      <c r="C1349" s="380"/>
      <c r="D1349" s="332">
        <v>0</v>
      </c>
      <c r="E1349" s="326"/>
      <c r="F1349" s="638"/>
    </row>
    <row r="1350" spans="1:6" x14ac:dyDescent="0.3">
      <c r="A1350" s="301" t="s">
        <v>218</v>
      </c>
      <c r="B1350" s="34" t="s">
        <v>45</v>
      </c>
      <c r="C1350" s="380"/>
      <c r="D1350" s="332">
        <v>14126.419008000001</v>
      </c>
      <c r="E1350" s="326">
        <f>D1350*4.5</f>
        <v>63568.885536000002</v>
      </c>
      <c r="F1350" s="608">
        <f t="shared" ref="F1350" si="356">ROUND(D1350+E1350,0)</f>
        <v>77695</v>
      </c>
    </row>
    <row r="1351" spans="1:6" x14ac:dyDescent="0.3">
      <c r="A1351" s="301" t="s">
        <v>216</v>
      </c>
      <c r="B1351" s="34" t="s">
        <v>45</v>
      </c>
      <c r="C1351" s="380"/>
      <c r="D1351" s="332"/>
      <c r="E1351" s="326"/>
      <c r="F1351" s="638"/>
    </row>
    <row r="1352" spans="1:6" x14ac:dyDescent="0.3">
      <c r="A1352" s="301" t="s">
        <v>217</v>
      </c>
      <c r="B1352" s="34" t="s">
        <v>45</v>
      </c>
      <c r="C1352" s="380"/>
      <c r="D1352" s="332"/>
      <c r="E1352" s="326"/>
      <c r="F1352" s="638"/>
    </row>
    <row r="1353" spans="1:6" x14ac:dyDescent="0.3">
      <c r="A1353" s="301"/>
      <c r="B1353" s="34"/>
      <c r="C1353" s="380"/>
      <c r="D1353" s="332"/>
      <c r="E1353" s="326"/>
      <c r="F1353" s="638"/>
    </row>
    <row r="1354" spans="1:6" x14ac:dyDescent="0.3">
      <c r="A1354" s="303" t="s">
        <v>1538</v>
      </c>
      <c r="B1354" s="34" t="s">
        <v>45</v>
      </c>
      <c r="C1354" s="380"/>
      <c r="D1354" s="332">
        <v>7848.0105599999988</v>
      </c>
      <c r="E1354" s="326">
        <f t="shared" ref="E1354:E1357" si="357">D1354*4.5</f>
        <v>35316.047519999993</v>
      </c>
      <c r="F1354" s="608">
        <f t="shared" ref="F1354:F1357" si="358">ROUND(D1354+E1354,0)</f>
        <v>43164</v>
      </c>
    </row>
    <row r="1355" spans="1:6" x14ac:dyDescent="0.3">
      <c r="A1355" s="301" t="s">
        <v>219</v>
      </c>
      <c r="B1355" s="34" t="s">
        <v>45</v>
      </c>
      <c r="C1355" s="380"/>
      <c r="D1355" s="332">
        <v>6027.2721100799999</v>
      </c>
      <c r="E1355" s="326">
        <f t="shared" si="357"/>
        <v>27122.724495359998</v>
      </c>
      <c r="F1355" s="608">
        <f t="shared" si="358"/>
        <v>33150</v>
      </c>
    </row>
    <row r="1356" spans="1:6" x14ac:dyDescent="0.3">
      <c r="A1356" s="303" t="s">
        <v>1539</v>
      </c>
      <c r="B1356" s="34" t="s">
        <v>45</v>
      </c>
      <c r="C1356" s="380"/>
      <c r="D1356" s="332">
        <v>3955.39732224</v>
      </c>
      <c r="E1356" s="326">
        <f t="shared" si="357"/>
        <v>17799.287950080001</v>
      </c>
      <c r="F1356" s="608">
        <f t="shared" si="358"/>
        <v>21755</v>
      </c>
    </row>
    <row r="1357" spans="1:6" x14ac:dyDescent="0.3">
      <c r="A1357" s="301" t="s">
        <v>220</v>
      </c>
      <c r="B1357" s="34"/>
      <c r="C1357" s="380"/>
      <c r="D1357" s="332">
        <v>7848.0105599999988</v>
      </c>
      <c r="E1357" s="326">
        <f t="shared" si="357"/>
        <v>35316.047519999993</v>
      </c>
      <c r="F1357" s="608">
        <f t="shared" si="358"/>
        <v>43164</v>
      </c>
    </row>
    <row r="1358" spans="1:6" x14ac:dyDescent="0.3">
      <c r="A1358" s="293"/>
      <c r="B1358" s="300"/>
      <c r="C1358" s="380"/>
      <c r="D1358" s="332"/>
      <c r="E1358" s="326"/>
      <c r="F1358" s="638"/>
    </row>
    <row r="1359" spans="1:6" s="364" customFormat="1" x14ac:dyDescent="0.3">
      <c r="A1359" s="621" t="s">
        <v>1542</v>
      </c>
      <c r="B1359" s="300"/>
      <c r="C1359" s="380"/>
      <c r="D1359" s="332"/>
      <c r="E1359" s="326"/>
      <c r="F1359" s="638"/>
    </row>
    <row r="1360" spans="1:6" s="364" customFormat="1" x14ac:dyDescent="0.3">
      <c r="A1360" s="293" t="s">
        <v>1326</v>
      </c>
      <c r="B1360" s="300" t="s">
        <v>45</v>
      </c>
      <c r="C1360" s="380"/>
      <c r="D1360" s="332">
        <v>900</v>
      </c>
      <c r="E1360" s="326">
        <f>D1360*4.5</f>
        <v>4050</v>
      </c>
      <c r="F1360" s="608">
        <f t="shared" ref="F1360:F1362" si="359">ROUND(D1360+E1360,0)</f>
        <v>4950</v>
      </c>
    </row>
    <row r="1361" spans="1:6" x14ac:dyDescent="0.3">
      <c r="A1361" s="293" t="s">
        <v>1198</v>
      </c>
      <c r="B1361" s="300" t="s">
        <v>45</v>
      </c>
      <c r="C1361" s="380"/>
      <c r="D1361" s="332">
        <v>450</v>
      </c>
      <c r="E1361" s="326">
        <f t="shared" ref="E1361:E1362" si="360">D1361*4.5</f>
        <v>2025</v>
      </c>
      <c r="F1361" s="608">
        <f t="shared" si="359"/>
        <v>2475</v>
      </c>
    </row>
    <row r="1362" spans="1:6" x14ac:dyDescent="0.3">
      <c r="A1362" s="293" t="s">
        <v>1199</v>
      </c>
      <c r="B1362" s="300" t="s">
        <v>45</v>
      </c>
      <c r="C1362" s="380"/>
      <c r="D1362" s="332">
        <v>45000</v>
      </c>
      <c r="E1362" s="326">
        <f t="shared" si="360"/>
        <v>202500</v>
      </c>
      <c r="F1362" s="608">
        <f t="shared" si="359"/>
        <v>247500</v>
      </c>
    </row>
    <row r="1363" spans="1:6" x14ac:dyDescent="0.3">
      <c r="A1363" s="293"/>
      <c r="B1363" s="300"/>
      <c r="C1363" s="380"/>
      <c r="D1363" s="332"/>
      <c r="E1363" s="326"/>
      <c r="F1363" s="638"/>
    </row>
    <row r="1364" spans="1:6" x14ac:dyDescent="0.3">
      <c r="A1364" s="621" t="s">
        <v>1543</v>
      </c>
      <c r="B1364" s="300"/>
      <c r="C1364" s="380"/>
      <c r="D1364" s="332"/>
      <c r="E1364" s="326"/>
      <c r="F1364" s="638"/>
    </row>
    <row r="1365" spans="1:6" x14ac:dyDescent="0.3">
      <c r="A1365" s="293" t="s">
        <v>1200</v>
      </c>
      <c r="B1365" s="300" t="s">
        <v>45</v>
      </c>
      <c r="C1365" s="380"/>
      <c r="D1365" s="332">
        <v>9000</v>
      </c>
      <c r="E1365" s="326">
        <f t="shared" ref="E1365:E1373" si="361">D1365*4.5</f>
        <v>40500</v>
      </c>
      <c r="F1365" s="608">
        <f t="shared" ref="F1365:F1373" si="362">ROUND(D1365+E1365,0)</f>
        <v>49500</v>
      </c>
    </row>
    <row r="1366" spans="1:6" x14ac:dyDescent="0.3">
      <c r="A1366" s="293" t="s">
        <v>1201</v>
      </c>
      <c r="B1366" s="300" t="s">
        <v>45</v>
      </c>
      <c r="C1366" s="380"/>
      <c r="D1366" s="332">
        <v>13500</v>
      </c>
      <c r="E1366" s="326">
        <f t="shared" si="361"/>
        <v>60750</v>
      </c>
      <c r="F1366" s="608">
        <f t="shared" si="362"/>
        <v>74250</v>
      </c>
    </row>
    <row r="1367" spans="1:6" x14ac:dyDescent="0.3">
      <c r="A1367" s="293" t="s">
        <v>1327</v>
      </c>
      <c r="B1367" s="300" t="s">
        <v>45</v>
      </c>
      <c r="C1367" s="380"/>
      <c r="D1367" s="332">
        <v>9000</v>
      </c>
      <c r="E1367" s="326">
        <f t="shared" si="361"/>
        <v>40500</v>
      </c>
      <c r="F1367" s="608">
        <f t="shared" si="362"/>
        <v>49500</v>
      </c>
    </row>
    <row r="1368" spans="1:6" x14ac:dyDescent="0.3">
      <c r="A1368" s="293" t="s">
        <v>1328</v>
      </c>
      <c r="B1368" s="300" t="s">
        <v>45</v>
      </c>
      <c r="C1368" s="380"/>
      <c r="D1368" s="332">
        <v>900</v>
      </c>
      <c r="E1368" s="326">
        <f t="shared" si="361"/>
        <v>4050</v>
      </c>
      <c r="F1368" s="608">
        <f t="shared" si="362"/>
        <v>4950</v>
      </c>
    </row>
    <row r="1369" spans="1:6" x14ac:dyDescent="0.3">
      <c r="A1369" s="293" t="s">
        <v>1329</v>
      </c>
      <c r="B1369" s="300" t="s">
        <v>45</v>
      </c>
      <c r="C1369" s="380"/>
      <c r="D1369" s="332">
        <v>900</v>
      </c>
      <c r="E1369" s="326">
        <f t="shared" si="361"/>
        <v>4050</v>
      </c>
      <c r="F1369" s="608">
        <f t="shared" si="362"/>
        <v>4950</v>
      </c>
    </row>
    <row r="1370" spans="1:6" x14ac:dyDescent="0.3">
      <c r="A1370" s="293" t="s">
        <v>1330</v>
      </c>
      <c r="B1370" s="300" t="s">
        <v>45</v>
      </c>
      <c r="C1370" s="380"/>
      <c r="D1370" s="332">
        <v>900</v>
      </c>
      <c r="E1370" s="326">
        <f t="shared" si="361"/>
        <v>4050</v>
      </c>
      <c r="F1370" s="608">
        <f t="shared" si="362"/>
        <v>4950</v>
      </c>
    </row>
    <row r="1371" spans="1:6" x14ac:dyDescent="0.3">
      <c r="A1371" s="293" t="s">
        <v>1331</v>
      </c>
      <c r="B1371" s="300" t="s">
        <v>45</v>
      </c>
      <c r="C1371" s="380"/>
      <c r="D1371" s="332">
        <v>450</v>
      </c>
      <c r="E1371" s="326">
        <f t="shared" si="361"/>
        <v>2025</v>
      </c>
      <c r="F1371" s="608">
        <f t="shared" si="362"/>
        <v>2475</v>
      </c>
    </row>
    <row r="1372" spans="1:6" x14ac:dyDescent="0.3">
      <c r="A1372" s="293" t="s">
        <v>1202</v>
      </c>
      <c r="B1372" s="300" t="s">
        <v>45</v>
      </c>
      <c r="C1372" s="380"/>
      <c r="D1372" s="332">
        <v>900</v>
      </c>
      <c r="E1372" s="326">
        <f t="shared" si="361"/>
        <v>4050</v>
      </c>
      <c r="F1372" s="608">
        <f t="shared" si="362"/>
        <v>4950</v>
      </c>
    </row>
    <row r="1373" spans="1:6" ht="16.2" thickBot="1" x14ac:dyDescent="0.35">
      <c r="A1373" s="646" t="s">
        <v>1332</v>
      </c>
      <c r="B1373" s="327" t="s">
        <v>45</v>
      </c>
      <c r="C1373" s="381"/>
      <c r="D1373" s="736">
        <v>60750</v>
      </c>
      <c r="E1373" s="737">
        <f t="shared" si="361"/>
        <v>273375</v>
      </c>
      <c r="F1373" s="711">
        <f t="shared" si="362"/>
        <v>334125</v>
      </c>
    </row>
    <row r="1374" spans="1:6" x14ac:dyDescent="0.3">
      <c r="C1374" s="382"/>
      <c r="D1374" s="320"/>
      <c r="E1374" s="320"/>
      <c r="F1374" s="652"/>
    </row>
    <row r="1375" spans="1:6" x14ac:dyDescent="0.3">
      <c r="C1375" s="383"/>
      <c r="F1375" s="652"/>
    </row>
    <row r="1376" spans="1:6" x14ac:dyDescent="0.3">
      <c r="C1376" s="383"/>
      <c r="F1376" s="652"/>
    </row>
    <row r="1377" spans="3:6" x14ac:dyDescent="0.3">
      <c r="C1377" s="383"/>
      <c r="F1377" s="652"/>
    </row>
    <row r="1378" spans="3:6" x14ac:dyDescent="0.3">
      <c r="C1378" s="383"/>
      <c r="F1378" s="652"/>
    </row>
    <row r="1379" spans="3:6" x14ac:dyDescent="0.3">
      <c r="C1379" s="383"/>
      <c r="F1379" s="652"/>
    </row>
    <row r="1380" spans="3:6" x14ac:dyDescent="0.3">
      <c r="C1380" s="383"/>
      <c r="F1380" s="652"/>
    </row>
    <row r="1381" spans="3:6" x14ac:dyDescent="0.3">
      <c r="C1381" s="383"/>
      <c r="F1381" s="652"/>
    </row>
    <row r="1382" spans="3:6" x14ac:dyDescent="0.3">
      <c r="C1382" s="383"/>
      <c r="F1382" s="652"/>
    </row>
    <row r="1383" spans="3:6" x14ac:dyDescent="0.3">
      <c r="C1383" s="383"/>
      <c r="F1383" s="652"/>
    </row>
    <row r="1384" spans="3:6" x14ac:dyDescent="0.3">
      <c r="C1384" s="383"/>
      <c r="F1384" s="652"/>
    </row>
    <row r="1385" spans="3:6" x14ac:dyDescent="0.3">
      <c r="C1385" s="383"/>
      <c r="F1385" s="652"/>
    </row>
    <row r="1386" spans="3:6" x14ac:dyDescent="0.3">
      <c r="C1386" s="383"/>
      <c r="F1386" s="652"/>
    </row>
    <row r="1387" spans="3:6" x14ac:dyDescent="0.3">
      <c r="C1387" s="383"/>
      <c r="F1387" s="652"/>
    </row>
    <row r="1388" spans="3:6" x14ac:dyDescent="0.3">
      <c r="C1388" s="383"/>
      <c r="F1388" s="652"/>
    </row>
    <row r="1389" spans="3:6" x14ac:dyDescent="0.3">
      <c r="C1389" s="383"/>
      <c r="F1389" s="652"/>
    </row>
    <row r="1390" spans="3:6" x14ac:dyDescent="0.3">
      <c r="C1390" s="383"/>
      <c r="F1390" s="652"/>
    </row>
    <row r="1391" spans="3:6" x14ac:dyDescent="0.3">
      <c r="C1391" s="383"/>
      <c r="F1391" s="652"/>
    </row>
    <row r="1392" spans="3:6" x14ac:dyDescent="0.3">
      <c r="C1392" s="383"/>
      <c r="F1392" s="652"/>
    </row>
    <row r="1393" spans="3:6" x14ac:dyDescent="0.3">
      <c r="C1393" s="383"/>
      <c r="F1393" s="652"/>
    </row>
    <row r="1394" spans="3:6" x14ac:dyDescent="0.3">
      <c r="C1394" s="383"/>
      <c r="F1394" s="652"/>
    </row>
    <row r="1395" spans="3:6" x14ac:dyDescent="0.3">
      <c r="C1395" s="383"/>
      <c r="F1395" s="652"/>
    </row>
    <row r="1396" spans="3:6" x14ac:dyDescent="0.3">
      <c r="C1396" s="378"/>
      <c r="F1396" s="652"/>
    </row>
    <row r="1397" spans="3:6" x14ac:dyDescent="0.3">
      <c r="C1397" s="378"/>
      <c r="F1397" s="652"/>
    </row>
    <row r="1398" spans="3:6" x14ac:dyDescent="0.3">
      <c r="C1398" s="378"/>
      <c r="F1398" s="652"/>
    </row>
    <row r="1399" spans="3:6" x14ac:dyDescent="0.3">
      <c r="C1399" s="378"/>
      <c r="F1399" s="652"/>
    </row>
    <row r="1400" spans="3:6" x14ac:dyDescent="0.3">
      <c r="C1400" s="378"/>
      <c r="F1400" s="652"/>
    </row>
    <row r="1401" spans="3:6" x14ac:dyDescent="0.3">
      <c r="C1401" s="378"/>
      <c r="F1401" s="652"/>
    </row>
    <row r="1402" spans="3:6" x14ac:dyDescent="0.3">
      <c r="C1402" s="378"/>
      <c r="F1402" s="652"/>
    </row>
    <row r="1403" spans="3:6" x14ac:dyDescent="0.3">
      <c r="C1403" s="378"/>
      <c r="F1403" s="652"/>
    </row>
    <row r="1404" spans="3:6" x14ac:dyDescent="0.3">
      <c r="C1404" s="378"/>
      <c r="F1404" s="652"/>
    </row>
    <row r="1405" spans="3:6" x14ac:dyDescent="0.3">
      <c r="C1405" s="378"/>
      <c r="F1405" s="652"/>
    </row>
    <row r="1406" spans="3:6" x14ac:dyDescent="0.3">
      <c r="C1406" s="378"/>
      <c r="F1406" s="652"/>
    </row>
    <row r="1407" spans="3:6" x14ac:dyDescent="0.3">
      <c r="C1407" s="378"/>
      <c r="F1407" s="652"/>
    </row>
    <row r="1408" spans="3:6" x14ac:dyDescent="0.3">
      <c r="C1408" s="378"/>
      <c r="F1408" s="652"/>
    </row>
    <row r="1409" spans="3:6" x14ac:dyDescent="0.3">
      <c r="C1409" s="378"/>
      <c r="F1409" s="652"/>
    </row>
    <row r="1410" spans="3:6" x14ac:dyDescent="0.3">
      <c r="C1410" s="378"/>
      <c r="F1410" s="652"/>
    </row>
    <row r="1411" spans="3:6" x14ac:dyDescent="0.3">
      <c r="C1411" s="378"/>
      <c r="F1411" s="652"/>
    </row>
    <row r="1412" spans="3:6" x14ac:dyDescent="0.3">
      <c r="C1412" s="378"/>
      <c r="F1412" s="652"/>
    </row>
    <row r="1413" spans="3:6" x14ac:dyDescent="0.3">
      <c r="C1413" s="378"/>
      <c r="F1413" s="652"/>
    </row>
    <row r="1414" spans="3:6" x14ac:dyDescent="0.3">
      <c r="C1414" s="378"/>
      <c r="F1414" s="652"/>
    </row>
    <row r="1415" spans="3:6" x14ac:dyDescent="0.3">
      <c r="C1415" s="378"/>
      <c r="F1415" s="652"/>
    </row>
    <row r="1416" spans="3:6" x14ac:dyDescent="0.3">
      <c r="C1416" s="378"/>
      <c r="F1416" s="652"/>
    </row>
    <row r="1417" spans="3:6" x14ac:dyDescent="0.3">
      <c r="C1417" s="378"/>
      <c r="F1417" s="652"/>
    </row>
    <row r="1418" spans="3:6" x14ac:dyDescent="0.3">
      <c r="C1418" s="378"/>
      <c r="F1418" s="652"/>
    </row>
    <row r="1419" spans="3:6" x14ac:dyDescent="0.3">
      <c r="C1419" s="378"/>
      <c r="F1419" s="652"/>
    </row>
    <row r="1420" spans="3:6" x14ac:dyDescent="0.3">
      <c r="C1420" s="378"/>
      <c r="F1420" s="652"/>
    </row>
    <row r="1421" spans="3:6" x14ac:dyDescent="0.3">
      <c r="C1421" s="378"/>
      <c r="F1421" s="652"/>
    </row>
    <row r="1422" spans="3:6" x14ac:dyDescent="0.3">
      <c r="C1422" s="378"/>
      <c r="F1422" s="652"/>
    </row>
    <row r="1423" spans="3:6" x14ac:dyDescent="0.3">
      <c r="C1423" s="378"/>
      <c r="F1423" s="652"/>
    </row>
    <row r="1424" spans="3:6" x14ac:dyDescent="0.3">
      <c r="C1424" s="378"/>
      <c r="F1424" s="652"/>
    </row>
    <row r="1425" spans="3:6" x14ac:dyDescent="0.3">
      <c r="C1425" s="378"/>
      <c r="F1425" s="652"/>
    </row>
    <row r="1426" spans="3:6" x14ac:dyDescent="0.3">
      <c r="C1426" s="378"/>
      <c r="F1426" s="652"/>
    </row>
    <row r="1427" spans="3:6" x14ac:dyDescent="0.3">
      <c r="C1427" s="378"/>
      <c r="F1427" s="652"/>
    </row>
    <row r="1428" spans="3:6" x14ac:dyDescent="0.3">
      <c r="C1428" s="378"/>
      <c r="F1428" s="652"/>
    </row>
    <row r="1429" spans="3:6" x14ac:dyDescent="0.3">
      <c r="C1429" s="378"/>
      <c r="F1429" s="652"/>
    </row>
    <row r="1430" spans="3:6" x14ac:dyDescent="0.3">
      <c r="C1430" s="378"/>
      <c r="F1430" s="652"/>
    </row>
    <row r="1431" spans="3:6" x14ac:dyDescent="0.3">
      <c r="C1431" s="378"/>
      <c r="F1431" s="652"/>
    </row>
    <row r="1432" spans="3:6" x14ac:dyDescent="0.3">
      <c r="F1432" s="652"/>
    </row>
    <row r="1433" spans="3:6" x14ac:dyDescent="0.3">
      <c r="F1433" s="652"/>
    </row>
    <row r="1434" spans="3:6" x14ac:dyDescent="0.3">
      <c r="F1434" s="652"/>
    </row>
    <row r="1435" spans="3:6" x14ac:dyDescent="0.3">
      <c r="F1435" s="652"/>
    </row>
    <row r="1436" spans="3:6" x14ac:dyDescent="0.3">
      <c r="F1436" s="652"/>
    </row>
    <row r="1437" spans="3:6" x14ac:dyDescent="0.3">
      <c r="F1437" s="652"/>
    </row>
    <row r="1438" spans="3:6" x14ac:dyDescent="0.3">
      <c r="F1438" s="652"/>
    </row>
    <row r="1439" spans="3:6" x14ac:dyDescent="0.3">
      <c r="F1439" s="652"/>
    </row>
    <row r="1440" spans="3:6" x14ac:dyDescent="0.3">
      <c r="F1440" s="652"/>
    </row>
    <row r="1441" spans="6:6" x14ac:dyDescent="0.3">
      <c r="F1441" s="652"/>
    </row>
    <row r="1442" spans="6:6" x14ac:dyDescent="0.3">
      <c r="F1442" s="652"/>
    </row>
    <row r="1443" spans="6:6" x14ac:dyDescent="0.3">
      <c r="F1443" s="652"/>
    </row>
    <row r="1444" spans="6:6" x14ac:dyDescent="0.3">
      <c r="F1444" s="652"/>
    </row>
    <row r="1445" spans="6:6" x14ac:dyDescent="0.3">
      <c r="F1445" s="652"/>
    </row>
    <row r="1446" spans="6:6" x14ac:dyDescent="0.3">
      <c r="F1446" s="652"/>
    </row>
    <row r="1447" spans="6:6" x14ac:dyDescent="0.3">
      <c r="F1447" s="652"/>
    </row>
    <row r="1448" spans="6:6" x14ac:dyDescent="0.3">
      <c r="F1448" s="652"/>
    </row>
    <row r="1449" spans="6:6" x14ac:dyDescent="0.3">
      <c r="F1449" s="652"/>
    </row>
    <row r="1450" spans="6:6" x14ac:dyDescent="0.3">
      <c r="F1450" s="652"/>
    </row>
    <row r="1451" spans="6:6" x14ac:dyDescent="0.3">
      <c r="F1451" s="652"/>
    </row>
    <row r="1452" spans="6:6" x14ac:dyDescent="0.3">
      <c r="F1452" s="652"/>
    </row>
    <row r="1453" spans="6:6" x14ac:dyDescent="0.3">
      <c r="F1453" s="652"/>
    </row>
    <row r="1454" spans="6:6" x14ac:dyDescent="0.3">
      <c r="F1454" s="652"/>
    </row>
    <row r="1455" spans="6:6" x14ac:dyDescent="0.3">
      <c r="F1455" s="652"/>
    </row>
    <row r="1456" spans="6:6" x14ac:dyDescent="0.3">
      <c r="F1456" s="652"/>
    </row>
    <row r="1457" spans="6:6" x14ac:dyDescent="0.3">
      <c r="F1457" s="652"/>
    </row>
    <row r="1458" spans="6:6" x14ac:dyDescent="0.3">
      <c r="F1458" s="652"/>
    </row>
    <row r="1459" spans="6:6" x14ac:dyDescent="0.3">
      <c r="F1459" s="652"/>
    </row>
    <row r="1460" spans="6:6" x14ac:dyDescent="0.3">
      <c r="F1460" s="652"/>
    </row>
    <row r="1461" spans="6:6" x14ac:dyDescent="0.3">
      <c r="F1461" s="652"/>
    </row>
    <row r="1462" spans="6:6" x14ac:dyDescent="0.3">
      <c r="F1462" s="652"/>
    </row>
    <row r="1463" spans="6:6" x14ac:dyDescent="0.3">
      <c r="F1463" s="652"/>
    </row>
    <row r="1464" spans="6:6" x14ac:dyDescent="0.3">
      <c r="F1464" s="652"/>
    </row>
    <row r="1465" spans="6:6" x14ac:dyDescent="0.3">
      <c r="F1465" s="652"/>
    </row>
    <row r="1466" spans="6:6" x14ac:dyDescent="0.3">
      <c r="F1466" s="652"/>
    </row>
    <row r="1467" spans="6:6" x14ac:dyDescent="0.3">
      <c r="F1467" s="652"/>
    </row>
    <row r="1468" spans="6:6" x14ac:dyDescent="0.3">
      <c r="F1468" s="652"/>
    </row>
    <row r="1469" spans="6:6" x14ac:dyDescent="0.3">
      <c r="F1469" s="652"/>
    </row>
    <row r="1470" spans="6:6" x14ac:dyDescent="0.3">
      <c r="F1470" s="652"/>
    </row>
    <row r="1471" spans="6:6" x14ac:dyDescent="0.3">
      <c r="F1471" s="652"/>
    </row>
    <row r="1472" spans="6:6" x14ac:dyDescent="0.3">
      <c r="F1472" s="652"/>
    </row>
    <row r="1473" spans="6:6" x14ac:dyDescent="0.3">
      <c r="F1473" s="652"/>
    </row>
    <row r="1474" spans="6:6" x14ac:dyDescent="0.3">
      <c r="F1474" s="652"/>
    </row>
    <row r="1475" spans="6:6" x14ac:dyDescent="0.3">
      <c r="F1475" s="652"/>
    </row>
    <row r="1476" spans="6:6" x14ac:dyDescent="0.3">
      <c r="F1476" s="652"/>
    </row>
    <row r="1477" spans="6:6" x14ac:dyDescent="0.3">
      <c r="F1477" s="652"/>
    </row>
    <row r="1478" spans="6:6" x14ac:dyDescent="0.3">
      <c r="F1478" s="652"/>
    </row>
    <row r="1479" spans="6:6" x14ac:dyDescent="0.3">
      <c r="F1479" s="652"/>
    </row>
    <row r="1480" spans="6:6" x14ac:dyDescent="0.3">
      <c r="F1480" s="652"/>
    </row>
    <row r="1481" spans="6:6" x14ac:dyDescent="0.3">
      <c r="F1481" s="652"/>
    </row>
    <row r="1482" spans="6:6" x14ac:dyDescent="0.3">
      <c r="F1482" s="652"/>
    </row>
    <row r="1483" spans="6:6" x14ac:dyDescent="0.3">
      <c r="F1483" s="652"/>
    </row>
    <row r="1484" spans="6:6" x14ac:dyDescent="0.3">
      <c r="F1484" s="652"/>
    </row>
    <row r="1485" spans="6:6" x14ac:dyDescent="0.3">
      <c r="F1485" s="652"/>
    </row>
    <row r="1486" spans="6:6" x14ac:dyDescent="0.3">
      <c r="F1486" s="652"/>
    </row>
    <row r="1487" spans="6:6" x14ac:dyDescent="0.3">
      <c r="F1487" s="652"/>
    </row>
    <row r="1488" spans="6:6" x14ac:dyDescent="0.3">
      <c r="F1488" s="652"/>
    </row>
    <row r="1489" spans="6:6" x14ac:dyDescent="0.3">
      <c r="F1489" s="652"/>
    </row>
    <row r="1490" spans="6:6" x14ac:dyDescent="0.3">
      <c r="F1490" s="652"/>
    </row>
    <row r="1491" spans="6:6" x14ac:dyDescent="0.3">
      <c r="F1491" s="652"/>
    </row>
    <row r="1492" spans="6:6" x14ac:dyDescent="0.3">
      <c r="F1492" s="652"/>
    </row>
    <row r="1493" spans="6:6" x14ac:dyDescent="0.3">
      <c r="F1493" s="652"/>
    </row>
    <row r="1494" spans="6:6" x14ac:dyDescent="0.3">
      <c r="F1494" s="652"/>
    </row>
    <row r="1495" spans="6:6" x14ac:dyDescent="0.3">
      <c r="F1495" s="652"/>
    </row>
    <row r="1496" spans="6:6" x14ac:dyDescent="0.3">
      <c r="F1496" s="652"/>
    </row>
    <row r="1497" spans="6:6" x14ac:dyDescent="0.3">
      <c r="F1497" s="652"/>
    </row>
    <row r="1498" spans="6:6" x14ac:dyDescent="0.3">
      <c r="F1498" s="652"/>
    </row>
    <row r="1499" spans="6:6" x14ac:dyDescent="0.3">
      <c r="F1499" s="652"/>
    </row>
    <row r="1500" spans="6:6" x14ac:dyDescent="0.3">
      <c r="F1500" s="652"/>
    </row>
    <row r="1501" spans="6:6" x14ac:dyDescent="0.3">
      <c r="F1501" s="652"/>
    </row>
    <row r="1502" spans="6:6" x14ac:dyDescent="0.3">
      <c r="F1502" s="652"/>
    </row>
    <row r="1503" spans="6:6" x14ac:dyDescent="0.3">
      <c r="F1503" s="652"/>
    </row>
    <row r="1504" spans="6:6" x14ac:dyDescent="0.3">
      <c r="F1504" s="652"/>
    </row>
    <row r="1505" spans="6:6" x14ac:dyDescent="0.3">
      <c r="F1505" s="652"/>
    </row>
    <row r="1506" spans="6:6" x14ac:dyDescent="0.3">
      <c r="F1506" s="652"/>
    </row>
    <row r="1507" spans="6:6" x14ac:dyDescent="0.3">
      <c r="F1507" s="652"/>
    </row>
    <row r="1508" spans="6:6" x14ac:dyDescent="0.3">
      <c r="F1508" s="652"/>
    </row>
    <row r="1509" spans="6:6" x14ac:dyDescent="0.3">
      <c r="F1509" s="652"/>
    </row>
    <row r="1510" spans="6:6" x14ac:dyDescent="0.3">
      <c r="F1510" s="652"/>
    </row>
    <row r="1511" spans="6:6" x14ac:dyDescent="0.3">
      <c r="F1511" s="652"/>
    </row>
    <row r="1512" spans="6:6" x14ac:dyDescent="0.3">
      <c r="F1512" s="652"/>
    </row>
    <row r="1513" spans="6:6" x14ac:dyDescent="0.3">
      <c r="F1513" s="652"/>
    </row>
    <row r="1514" spans="6:6" x14ac:dyDescent="0.3">
      <c r="F1514" s="652"/>
    </row>
    <row r="1515" spans="6:6" x14ac:dyDescent="0.3">
      <c r="F1515" s="652"/>
    </row>
    <row r="1516" spans="6:6" x14ac:dyDescent="0.3">
      <c r="F1516" s="652"/>
    </row>
    <row r="1517" spans="6:6" x14ac:dyDescent="0.3">
      <c r="F1517" s="652"/>
    </row>
    <row r="1518" spans="6:6" x14ac:dyDescent="0.3">
      <c r="F1518" s="652"/>
    </row>
    <row r="1519" spans="6:6" x14ac:dyDescent="0.3">
      <c r="F1519" s="652"/>
    </row>
    <row r="1520" spans="6:6" x14ac:dyDescent="0.3">
      <c r="F1520" s="652"/>
    </row>
    <row r="1521" spans="6:6" x14ac:dyDescent="0.3">
      <c r="F1521" s="652"/>
    </row>
    <row r="1522" spans="6:6" x14ac:dyDescent="0.3">
      <c r="F1522" s="652"/>
    </row>
    <row r="1523" spans="6:6" x14ac:dyDescent="0.3">
      <c r="F1523" s="652"/>
    </row>
    <row r="1524" spans="6:6" x14ac:dyDescent="0.3">
      <c r="F1524" s="652"/>
    </row>
    <row r="1525" spans="6:6" x14ac:dyDescent="0.3">
      <c r="F1525" s="652"/>
    </row>
    <row r="1526" spans="6:6" x14ac:dyDescent="0.3">
      <c r="F1526" s="652"/>
    </row>
    <row r="1527" spans="6:6" x14ac:dyDescent="0.3">
      <c r="F1527" s="652"/>
    </row>
    <row r="1528" spans="6:6" x14ac:dyDescent="0.3">
      <c r="F1528" s="652"/>
    </row>
    <row r="1529" spans="6:6" x14ac:dyDescent="0.3">
      <c r="F1529" s="652"/>
    </row>
    <row r="1530" spans="6:6" x14ac:dyDescent="0.3">
      <c r="F1530" s="652"/>
    </row>
    <row r="1531" spans="6:6" x14ac:dyDescent="0.3">
      <c r="F1531" s="652"/>
    </row>
    <row r="1532" spans="6:6" x14ac:dyDescent="0.3">
      <c r="F1532" s="652"/>
    </row>
    <row r="1533" spans="6:6" x14ac:dyDescent="0.3">
      <c r="F1533" s="652"/>
    </row>
    <row r="1534" spans="6:6" x14ac:dyDescent="0.3">
      <c r="F1534" s="652"/>
    </row>
    <row r="1535" spans="6:6" x14ac:dyDescent="0.3">
      <c r="F1535" s="652"/>
    </row>
    <row r="1536" spans="6:6" x14ac:dyDescent="0.3">
      <c r="F1536" s="652"/>
    </row>
    <row r="1537" spans="6:6" x14ac:dyDescent="0.3">
      <c r="F1537" s="652"/>
    </row>
    <row r="1538" spans="6:6" x14ac:dyDescent="0.3">
      <c r="F1538" s="652"/>
    </row>
    <row r="1539" spans="6:6" x14ac:dyDescent="0.3">
      <c r="F1539" s="652"/>
    </row>
    <row r="1540" spans="6:6" x14ac:dyDescent="0.3">
      <c r="F1540" s="652"/>
    </row>
    <row r="1541" spans="6:6" x14ac:dyDescent="0.3">
      <c r="F1541" s="652"/>
    </row>
    <row r="1542" spans="6:6" x14ac:dyDescent="0.3">
      <c r="F1542" s="652"/>
    </row>
    <row r="1543" spans="6:6" x14ac:dyDescent="0.3">
      <c r="F1543" s="652"/>
    </row>
    <row r="1544" spans="6:6" x14ac:dyDescent="0.3">
      <c r="F1544" s="652"/>
    </row>
    <row r="1545" spans="6:6" x14ac:dyDescent="0.3">
      <c r="F1545" s="652"/>
    </row>
    <row r="1546" spans="6:6" x14ac:dyDescent="0.3">
      <c r="F1546" s="652"/>
    </row>
    <row r="1547" spans="6:6" x14ac:dyDescent="0.3">
      <c r="F1547" s="652"/>
    </row>
    <row r="1548" spans="6:6" x14ac:dyDescent="0.3">
      <c r="F1548" s="652"/>
    </row>
    <row r="1549" spans="6:6" x14ac:dyDescent="0.3">
      <c r="F1549" s="652"/>
    </row>
    <row r="1550" spans="6:6" x14ac:dyDescent="0.3">
      <c r="F1550" s="652"/>
    </row>
    <row r="1551" spans="6:6" x14ac:dyDescent="0.3">
      <c r="F1551" s="652"/>
    </row>
    <row r="1552" spans="6:6" x14ac:dyDescent="0.3">
      <c r="F1552" s="652"/>
    </row>
    <row r="1553" spans="6:6" x14ac:dyDescent="0.3">
      <c r="F1553" s="652"/>
    </row>
    <row r="1554" spans="6:6" x14ac:dyDescent="0.3">
      <c r="F1554" s="652"/>
    </row>
    <row r="1555" spans="6:6" x14ac:dyDescent="0.3">
      <c r="F1555" s="652"/>
    </row>
    <row r="1556" spans="6:6" x14ac:dyDescent="0.3">
      <c r="F1556" s="652"/>
    </row>
    <row r="1557" spans="6:6" x14ac:dyDescent="0.3">
      <c r="F1557" s="652"/>
    </row>
    <row r="1558" spans="6:6" x14ac:dyDescent="0.3">
      <c r="F1558" s="652"/>
    </row>
    <row r="1559" spans="6:6" x14ac:dyDescent="0.3">
      <c r="F1559" s="652"/>
    </row>
    <row r="1560" spans="6:6" x14ac:dyDescent="0.3">
      <c r="F1560" s="652"/>
    </row>
    <row r="1561" spans="6:6" x14ac:dyDescent="0.3">
      <c r="F1561" s="652"/>
    </row>
    <row r="1562" spans="6:6" x14ac:dyDescent="0.3">
      <c r="F1562" s="652"/>
    </row>
    <row r="1563" spans="6:6" x14ac:dyDescent="0.3">
      <c r="F1563" s="652"/>
    </row>
    <row r="1564" spans="6:6" x14ac:dyDescent="0.3">
      <c r="F1564" s="652"/>
    </row>
    <row r="1565" spans="6:6" x14ac:dyDescent="0.3">
      <c r="F1565" s="652"/>
    </row>
    <row r="1566" spans="6:6" x14ac:dyDescent="0.3">
      <c r="F1566" s="652"/>
    </row>
    <row r="1567" spans="6:6" x14ac:dyDescent="0.3">
      <c r="F1567" s="652"/>
    </row>
    <row r="1568" spans="6:6" x14ac:dyDescent="0.3">
      <c r="F1568" s="652"/>
    </row>
    <row r="1569" spans="6:6" x14ac:dyDescent="0.3">
      <c r="F1569" s="652"/>
    </row>
    <row r="1570" spans="6:6" x14ac:dyDescent="0.3">
      <c r="F1570" s="652"/>
    </row>
    <row r="1571" spans="6:6" x14ac:dyDescent="0.3">
      <c r="F1571" s="652"/>
    </row>
    <row r="1572" spans="6:6" x14ac:dyDescent="0.3">
      <c r="F1572" s="652"/>
    </row>
    <row r="1573" spans="6:6" x14ac:dyDescent="0.3">
      <c r="F1573" s="652"/>
    </row>
    <row r="1574" spans="6:6" x14ac:dyDescent="0.3">
      <c r="F1574" s="652"/>
    </row>
    <row r="1575" spans="6:6" x14ac:dyDescent="0.3">
      <c r="F1575" s="652"/>
    </row>
    <row r="1576" spans="6:6" x14ac:dyDescent="0.3">
      <c r="F1576" s="652"/>
    </row>
    <row r="1577" spans="6:6" x14ac:dyDescent="0.3">
      <c r="F1577" s="652"/>
    </row>
    <row r="1578" spans="6:6" x14ac:dyDescent="0.3">
      <c r="F1578" s="652"/>
    </row>
    <row r="1579" spans="6:6" x14ac:dyDescent="0.3">
      <c r="F1579" s="652"/>
    </row>
    <row r="1580" spans="6:6" x14ac:dyDescent="0.3">
      <c r="F1580" s="652"/>
    </row>
    <row r="1581" spans="6:6" x14ac:dyDescent="0.3">
      <c r="F1581" s="652"/>
    </row>
    <row r="1582" spans="6:6" x14ac:dyDescent="0.3">
      <c r="F1582" s="652"/>
    </row>
    <row r="1583" spans="6:6" x14ac:dyDescent="0.3">
      <c r="F1583" s="652"/>
    </row>
    <row r="1584" spans="6:6" x14ac:dyDescent="0.3">
      <c r="F1584" s="652"/>
    </row>
    <row r="1585" spans="6:6" x14ac:dyDescent="0.3">
      <c r="F1585" s="652"/>
    </row>
    <row r="1586" spans="6:6" x14ac:dyDescent="0.3">
      <c r="F1586" s="652"/>
    </row>
    <row r="1587" spans="6:6" x14ac:dyDescent="0.3">
      <c r="F1587" s="652"/>
    </row>
    <row r="1588" spans="6:6" x14ac:dyDescent="0.3">
      <c r="F1588" s="652"/>
    </row>
    <row r="1589" spans="6:6" x14ac:dyDescent="0.3">
      <c r="F1589" s="652"/>
    </row>
    <row r="1590" spans="6:6" x14ac:dyDescent="0.3">
      <c r="F1590" s="652"/>
    </row>
    <row r="1591" spans="6:6" x14ac:dyDescent="0.3">
      <c r="F1591" s="652"/>
    </row>
    <row r="1592" spans="6:6" x14ac:dyDescent="0.3">
      <c r="F1592" s="652"/>
    </row>
    <row r="1593" spans="6:6" x14ac:dyDescent="0.3">
      <c r="F1593" s="652"/>
    </row>
    <row r="1594" spans="6:6" x14ac:dyDescent="0.3">
      <c r="F1594" s="652"/>
    </row>
    <row r="1595" spans="6:6" x14ac:dyDescent="0.3">
      <c r="F1595" s="652"/>
    </row>
    <row r="1596" spans="6:6" x14ac:dyDescent="0.3">
      <c r="F1596" s="652"/>
    </row>
    <row r="1597" spans="6:6" x14ac:dyDescent="0.3">
      <c r="F1597" s="652"/>
    </row>
    <row r="1598" spans="6:6" x14ac:dyDescent="0.3">
      <c r="F1598" s="652"/>
    </row>
    <row r="1599" spans="6:6" x14ac:dyDescent="0.3">
      <c r="F1599" s="652"/>
    </row>
    <row r="1600" spans="6:6" x14ac:dyDescent="0.3">
      <c r="F1600" s="652"/>
    </row>
    <row r="1601" spans="6:6" x14ac:dyDescent="0.3">
      <c r="F1601" s="652"/>
    </row>
    <row r="1602" spans="6:6" x14ac:dyDescent="0.3">
      <c r="F1602" s="652"/>
    </row>
    <row r="1603" spans="6:6" x14ac:dyDescent="0.3">
      <c r="F1603" s="652"/>
    </row>
    <row r="1604" spans="6:6" x14ac:dyDescent="0.3">
      <c r="F1604" s="652"/>
    </row>
    <row r="1605" spans="6:6" x14ac:dyDescent="0.3">
      <c r="F1605" s="652"/>
    </row>
    <row r="1606" spans="6:6" x14ac:dyDescent="0.3">
      <c r="F1606" s="652"/>
    </row>
    <row r="1607" spans="6:6" x14ac:dyDescent="0.3">
      <c r="F1607" s="652"/>
    </row>
    <row r="1608" spans="6:6" x14ac:dyDescent="0.3">
      <c r="F1608" s="652"/>
    </row>
    <row r="1609" spans="6:6" x14ac:dyDescent="0.3">
      <c r="F1609" s="652"/>
    </row>
    <row r="1610" spans="6:6" x14ac:dyDescent="0.3">
      <c r="F1610" s="652"/>
    </row>
    <row r="1611" spans="6:6" x14ac:dyDescent="0.3">
      <c r="F1611" s="652"/>
    </row>
    <row r="1612" spans="6:6" x14ac:dyDescent="0.3">
      <c r="F1612" s="652"/>
    </row>
    <row r="1613" spans="6:6" x14ac:dyDescent="0.3">
      <c r="F1613" s="652"/>
    </row>
    <row r="1614" spans="6:6" x14ac:dyDescent="0.3">
      <c r="F1614" s="652"/>
    </row>
    <row r="1615" spans="6:6" x14ac:dyDescent="0.3">
      <c r="F1615" s="652"/>
    </row>
    <row r="1616" spans="6:6" x14ac:dyDescent="0.3">
      <c r="F1616" s="652"/>
    </row>
    <row r="1617" spans="6:6" x14ac:dyDescent="0.3">
      <c r="F1617" s="652"/>
    </row>
    <row r="1618" spans="6:6" x14ac:dyDescent="0.3">
      <c r="F1618" s="652"/>
    </row>
    <row r="1619" spans="6:6" x14ac:dyDescent="0.3">
      <c r="F1619" s="652"/>
    </row>
    <row r="1620" spans="6:6" x14ac:dyDescent="0.3">
      <c r="F1620" s="652"/>
    </row>
    <row r="1621" spans="6:6" x14ac:dyDescent="0.3">
      <c r="F1621" s="652"/>
    </row>
    <row r="1622" spans="6:6" x14ac:dyDescent="0.3">
      <c r="F1622" s="652"/>
    </row>
    <row r="1623" spans="6:6" x14ac:dyDescent="0.3">
      <c r="F1623" s="652"/>
    </row>
    <row r="1624" spans="6:6" x14ac:dyDescent="0.3">
      <c r="F1624" s="652"/>
    </row>
    <row r="1625" spans="6:6" x14ac:dyDescent="0.3">
      <c r="F1625" s="652"/>
    </row>
    <row r="1626" spans="6:6" x14ac:dyDescent="0.3">
      <c r="F1626" s="652"/>
    </row>
    <row r="1627" spans="6:6" x14ac:dyDescent="0.3">
      <c r="F1627" s="652"/>
    </row>
    <row r="1628" spans="6:6" x14ac:dyDescent="0.3">
      <c r="F1628" s="652"/>
    </row>
    <row r="1629" spans="6:6" x14ac:dyDescent="0.3">
      <c r="F1629" s="652"/>
    </row>
    <row r="1630" spans="6:6" x14ac:dyDescent="0.3">
      <c r="F1630" s="652"/>
    </row>
    <row r="1631" spans="6:6" x14ac:dyDescent="0.3">
      <c r="F1631" s="652"/>
    </row>
    <row r="1632" spans="6:6" x14ac:dyDescent="0.3">
      <c r="F1632" s="652"/>
    </row>
    <row r="1633" spans="6:6" x14ac:dyDescent="0.3">
      <c r="F1633" s="652"/>
    </row>
    <row r="1634" spans="6:6" x14ac:dyDescent="0.3">
      <c r="F1634" s="652"/>
    </row>
    <row r="1635" spans="6:6" x14ac:dyDescent="0.3">
      <c r="F1635" s="652"/>
    </row>
    <row r="1636" spans="6:6" x14ac:dyDescent="0.3">
      <c r="F1636" s="652"/>
    </row>
    <row r="1637" spans="6:6" x14ac:dyDescent="0.3">
      <c r="F1637" s="652"/>
    </row>
    <row r="1638" spans="6:6" x14ac:dyDescent="0.3">
      <c r="F1638" s="652"/>
    </row>
    <row r="1639" spans="6:6" x14ac:dyDescent="0.3">
      <c r="F1639" s="652"/>
    </row>
    <row r="1640" spans="6:6" x14ac:dyDescent="0.3">
      <c r="F1640" s="652"/>
    </row>
    <row r="1641" spans="6:6" x14ac:dyDescent="0.3">
      <c r="F1641" s="652"/>
    </row>
    <row r="1642" spans="6:6" x14ac:dyDescent="0.3">
      <c r="F1642" s="652"/>
    </row>
    <row r="1643" spans="6:6" x14ac:dyDescent="0.3">
      <c r="F1643" s="652"/>
    </row>
    <row r="1644" spans="6:6" x14ac:dyDescent="0.3">
      <c r="F1644" s="652"/>
    </row>
    <row r="1645" spans="6:6" x14ac:dyDescent="0.3">
      <c r="F1645" s="652"/>
    </row>
    <row r="1646" spans="6:6" x14ac:dyDescent="0.3">
      <c r="F1646" s="652"/>
    </row>
    <row r="1647" spans="6:6" x14ac:dyDescent="0.3">
      <c r="F1647" s="652"/>
    </row>
    <row r="1648" spans="6:6" x14ac:dyDescent="0.3">
      <c r="F1648" s="652"/>
    </row>
    <row r="1649" spans="6:6" x14ac:dyDescent="0.3">
      <c r="F1649" s="652"/>
    </row>
    <row r="1650" spans="6:6" x14ac:dyDescent="0.3">
      <c r="F1650" s="652"/>
    </row>
    <row r="1651" spans="6:6" x14ac:dyDescent="0.3">
      <c r="F1651" s="652"/>
    </row>
    <row r="1652" spans="6:6" x14ac:dyDescent="0.3">
      <c r="F1652" s="652"/>
    </row>
    <row r="1653" spans="6:6" x14ac:dyDescent="0.3">
      <c r="F1653" s="652"/>
    </row>
    <row r="1654" spans="6:6" x14ac:dyDescent="0.3">
      <c r="F1654" s="652"/>
    </row>
    <row r="1655" spans="6:6" x14ac:dyDescent="0.3">
      <c r="F1655" s="652"/>
    </row>
    <row r="1656" spans="6:6" x14ac:dyDescent="0.3">
      <c r="F1656" s="652"/>
    </row>
    <row r="1657" spans="6:6" x14ac:dyDescent="0.3">
      <c r="F1657" s="652"/>
    </row>
    <row r="1658" spans="6:6" x14ac:dyDescent="0.3">
      <c r="F1658" s="652"/>
    </row>
    <row r="1659" spans="6:6" x14ac:dyDescent="0.3">
      <c r="F1659" s="652"/>
    </row>
    <row r="1660" spans="6:6" x14ac:dyDescent="0.3">
      <c r="F1660" s="652"/>
    </row>
    <row r="1661" spans="6:6" x14ac:dyDescent="0.3">
      <c r="F1661" s="652"/>
    </row>
    <row r="1662" spans="6:6" x14ac:dyDescent="0.3">
      <c r="F1662" s="652"/>
    </row>
    <row r="1663" spans="6:6" x14ac:dyDescent="0.3">
      <c r="F1663" s="652"/>
    </row>
    <row r="1664" spans="6:6" x14ac:dyDescent="0.3">
      <c r="F1664" s="652"/>
    </row>
    <row r="1665" spans="6:6" x14ac:dyDescent="0.3">
      <c r="F1665" s="652"/>
    </row>
    <row r="1666" spans="6:6" x14ac:dyDescent="0.3">
      <c r="F1666" s="652"/>
    </row>
    <row r="1667" spans="6:6" x14ac:dyDescent="0.3">
      <c r="F1667" s="652"/>
    </row>
    <row r="1668" spans="6:6" x14ac:dyDescent="0.3">
      <c r="F1668" s="652"/>
    </row>
    <row r="1669" spans="6:6" x14ac:dyDescent="0.3">
      <c r="F1669" s="652"/>
    </row>
    <row r="1670" spans="6:6" x14ac:dyDescent="0.3">
      <c r="F1670" s="652"/>
    </row>
    <row r="1671" spans="6:6" x14ac:dyDescent="0.3">
      <c r="F1671" s="652"/>
    </row>
    <row r="1672" spans="6:6" x14ac:dyDescent="0.3">
      <c r="F1672" s="652"/>
    </row>
    <row r="1673" spans="6:6" x14ac:dyDescent="0.3">
      <c r="F1673" s="652"/>
    </row>
    <row r="1674" spans="6:6" x14ac:dyDescent="0.3">
      <c r="F1674" s="652"/>
    </row>
    <row r="1675" spans="6:6" x14ac:dyDescent="0.3">
      <c r="F1675" s="652"/>
    </row>
    <row r="1676" spans="6:6" x14ac:dyDescent="0.3">
      <c r="F1676" s="652"/>
    </row>
    <row r="1677" spans="6:6" x14ac:dyDescent="0.3">
      <c r="F1677" s="652"/>
    </row>
    <row r="1678" spans="6:6" x14ac:dyDescent="0.3">
      <c r="F1678" s="652"/>
    </row>
    <row r="1679" spans="6:6" x14ac:dyDescent="0.3">
      <c r="F1679" s="652"/>
    </row>
    <row r="1680" spans="6:6" x14ac:dyDescent="0.3">
      <c r="F1680" s="652"/>
    </row>
    <row r="1681" spans="6:6" x14ac:dyDescent="0.3">
      <c r="F1681" s="652"/>
    </row>
    <row r="1682" spans="6:6" x14ac:dyDescent="0.3">
      <c r="F1682" s="652"/>
    </row>
    <row r="1683" spans="6:6" x14ac:dyDescent="0.3">
      <c r="F1683" s="652"/>
    </row>
    <row r="1684" spans="6:6" x14ac:dyDescent="0.3">
      <c r="F1684" s="652"/>
    </row>
    <row r="1685" spans="6:6" x14ac:dyDescent="0.3">
      <c r="F1685" s="652"/>
    </row>
    <row r="1686" spans="6:6" x14ac:dyDescent="0.3">
      <c r="F1686" s="652"/>
    </row>
    <row r="1687" spans="6:6" x14ac:dyDescent="0.3">
      <c r="F1687" s="652"/>
    </row>
    <row r="1688" spans="6:6" x14ac:dyDescent="0.3">
      <c r="F1688" s="652"/>
    </row>
    <row r="1689" spans="6:6" x14ac:dyDescent="0.3">
      <c r="F1689" s="652"/>
    </row>
    <row r="1690" spans="6:6" x14ac:dyDescent="0.3">
      <c r="F1690" s="652"/>
    </row>
    <row r="1691" spans="6:6" x14ac:dyDescent="0.3">
      <c r="F1691" s="652"/>
    </row>
    <row r="1692" spans="6:6" x14ac:dyDescent="0.3">
      <c r="F1692" s="652"/>
    </row>
    <row r="1693" spans="6:6" x14ac:dyDescent="0.3">
      <c r="F1693" s="652"/>
    </row>
    <row r="1694" spans="6:6" x14ac:dyDescent="0.3">
      <c r="F1694" s="652"/>
    </row>
    <row r="1695" spans="6:6" x14ac:dyDescent="0.3">
      <c r="F1695" s="652"/>
    </row>
    <row r="1696" spans="6:6" x14ac:dyDescent="0.3">
      <c r="F1696" s="652"/>
    </row>
    <row r="1697" spans="6:6" x14ac:dyDescent="0.3">
      <c r="F1697" s="652"/>
    </row>
    <row r="1698" spans="6:6" x14ac:dyDescent="0.3">
      <c r="F1698" s="652"/>
    </row>
    <row r="1699" spans="6:6" x14ac:dyDescent="0.3">
      <c r="F1699" s="652"/>
    </row>
    <row r="1700" spans="6:6" x14ac:dyDescent="0.3">
      <c r="F1700" s="652"/>
    </row>
    <row r="1701" spans="6:6" x14ac:dyDescent="0.3">
      <c r="F1701" s="652"/>
    </row>
    <row r="1702" spans="6:6" x14ac:dyDescent="0.3">
      <c r="F1702" s="652"/>
    </row>
    <row r="1703" spans="6:6" x14ac:dyDescent="0.3">
      <c r="F1703" s="652"/>
    </row>
    <row r="1704" spans="6:6" x14ac:dyDescent="0.3">
      <c r="F1704" s="652"/>
    </row>
    <row r="1705" spans="6:6" x14ac:dyDescent="0.3">
      <c r="F1705" s="652"/>
    </row>
    <row r="1706" spans="6:6" x14ac:dyDescent="0.3">
      <c r="F1706" s="652"/>
    </row>
    <row r="1707" spans="6:6" x14ac:dyDescent="0.3">
      <c r="F1707" s="652"/>
    </row>
    <row r="1708" spans="6:6" x14ac:dyDescent="0.3">
      <c r="F1708" s="652"/>
    </row>
    <row r="1709" spans="6:6" x14ac:dyDescent="0.3">
      <c r="F1709" s="652"/>
    </row>
    <row r="1710" spans="6:6" x14ac:dyDescent="0.3">
      <c r="F1710" s="652"/>
    </row>
    <row r="1711" spans="6:6" x14ac:dyDescent="0.3">
      <c r="F1711" s="652"/>
    </row>
    <row r="1712" spans="6:6" x14ac:dyDescent="0.3">
      <c r="F1712" s="652"/>
    </row>
    <row r="1713" spans="6:6" x14ac:dyDescent="0.3">
      <c r="F1713" s="652"/>
    </row>
    <row r="1714" spans="6:6" x14ac:dyDescent="0.3">
      <c r="F1714" s="652"/>
    </row>
    <row r="1715" spans="6:6" x14ac:dyDescent="0.3">
      <c r="F1715" s="652"/>
    </row>
    <row r="1716" spans="6:6" x14ac:dyDescent="0.3">
      <c r="F1716" s="652"/>
    </row>
    <row r="1717" spans="6:6" x14ac:dyDescent="0.3">
      <c r="F1717" s="652"/>
    </row>
    <row r="1718" spans="6:6" x14ac:dyDescent="0.3">
      <c r="F1718" s="652"/>
    </row>
    <row r="1719" spans="6:6" x14ac:dyDescent="0.3">
      <c r="F1719" s="652"/>
    </row>
    <row r="1720" spans="6:6" x14ac:dyDescent="0.3">
      <c r="F1720" s="652"/>
    </row>
    <row r="1721" spans="6:6" x14ac:dyDescent="0.3">
      <c r="F1721" s="652"/>
    </row>
    <row r="1722" spans="6:6" x14ac:dyDescent="0.3">
      <c r="F1722" s="652"/>
    </row>
    <row r="1723" spans="6:6" x14ac:dyDescent="0.3">
      <c r="F1723" s="652"/>
    </row>
    <row r="1724" spans="6:6" x14ac:dyDescent="0.3">
      <c r="F1724" s="652"/>
    </row>
    <row r="1725" spans="6:6" x14ac:dyDescent="0.3">
      <c r="F1725" s="652"/>
    </row>
    <row r="1726" spans="6:6" x14ac:dyDescent="0.3">
      <c r="F1726" s="652"/>
    </row>
    <row r="1727" spans="6:6" x14ac:dyDescent="0.3">
      <c r="F1727" s="652"/>
    </row>
    <row r="1728" spans="6:6" x14ac:dyDescent="0.3">
      <c r="F1728" s="652"/>
    </row>
    <row r="1729" spans="6:6" x14ac:dyDescent="0.3">
      <c r="F1729" s="652"/>
    </row>
    <row r="1730" spans="6:6" x14ac:dyDescent="0.3">
      <c r="F1730" s="652"/>
    </row>
    <row r="1731" spans="6:6" x14ac:dyDescent="0.3">
      <c r="F1731" s="652"/>
    </row>
    <row r="1732" spans="6:6" x14ac:dyDescent="0.3">
      <c r="F1732" s="652"/>
    </row>
    <row r="1733" spans="6:6" x14ac:dyDescent="0.3">
      <c r="F1733" s="652"/>
    </row>
    <row r="1734" spans="6:6" x14ac:dyDescent="0.3">
      <c r="F1734" s="652"/>
    </row>
    <row r="1735" spans="6:6" x14ac:dyDescent="0.3">
      <c r="F1735" s="652"/>
    </row>
    <row r="1736" spans="6:6" x14ac:dyDescent="0.3">
      <c r="F1736" s="652"/>
    </row>
    <row r="1737" spans="6:6" x14ac:dyDescent="0.3">
      <c r="F1737" s="652"/>
    </row>
    <row r="1738" spans="6:6" x14ac:dyDescent="0.3">
      <c r="F1738" s="652"/>
    </row>
    <row r="1739" spans="6:6" x14ac:dyDescent="0.3">
      <c r="F1739" s="652"/>
    </row>
    <row r="1740" spans="6:6" x14ac:dyDescent="0.3">
      <c r="F1740" s="652"/>
    </row>
    <row r="1741" spans="6:6" x14ac:dyDescent="0.3">
      <c r="F1741" s="652"/>
    </row>
    <row r="1742" spans="6:6" x14ac:dyDescent="0.3">
      <c r="F1742" s="652"/>
    </row>
    <row r="1743" spans="6:6" x14ac:dyDescent="0.3">
      <c r="F1743" s="652"/>
    </row>
    <row r="1744" spans="6:6" x14ac:dyDescent="0.3">
      <c r="F1744" s="652"/>
    </row>
    <row r="1745" spans="6:6" x14ac:dyDescent="0.3">
      <c r="F1745" s="652"/>
    </row>
    <row r="1746" spans="6:6" x14ac:dyDescent="0.3">
      <c r="F1746" s="652"/>
    </row>
    <row r="1747" spans="6:6" x14ac:dyDescent="0.3">
      <c r="F1747" s="652"/>
    </row>
    <row r="1748" spans="6:6" x14ac:dyDescent="0.3">
      <c r="F1748" s="652"/>
    </row>
    <row r="1749" spans="6:6" x14ac:dyDescent="0.3">
      <c r="F1749" s="652"/>
    </row>
    <row r="1750" spans="6:6" x14ac:dyDescent="0.3">
      <c r="F1750" s="652"/>
    </row>
    <row r="1751" spans="6:6" x14ac:dyDescent="0.3">
      <c r="F1751" s="652"/>
    </row>
    <row r="1752" spans="6:6" x14ac:dyDescent="0.3">
      <c r="F1752" s="652"/>
    </row>
    <row r="1753" spans="6:6" x14ac:dyDescent="0.3">
      <c r="F1753" s="652"/>
    </row>
    <row r="1754" spans="6:6" x14ac:dyDescent="0.3">
      <c r="F1754" s="652"/>
    </row>
    <row r="1755" spans="6:6" x14ac:dyDescent="0.3">
      <c r="F1755" s="652"/>
    </row>
    <row r="1756" spans="6:6" x14ac:dyDescent="0.3">
      <c r="F1756" s="652"/>
    </row>
    <row r="1757" spans="6:6" x14ac:dyDescent="0.3">
      <c r="F1757" s="652"/>
    </row>
    <row r="1758" spans="6:6" x14ac:dyDescent="0.3">
      <c r="F1758" s="652"/>
    </row>
    <row r="1759" spans="6:6" x14ac:dyDescent="0.3">
      <c r="F1759" s="652"/>
    </row>
    <row r="1760" spans="6:6" x14ac:dyDescent="0.3">
      <c r="F1760" s="652"/>
    </row>
    <row r="1761" spans="6:6" x14ac:dyDescent="0.3">
      <c r="F1761" s="652"/>
    </row>
    <row r="1762" spans="6:6" x14ac:dyDescent="0.3">
      <c r="F1762" s="652"/>
    </row>
    <row r="1763" spans="6:6" x14ac:dyDescent="0.3">
      <c r="F1763" s="652"/>
    </row>
    <row r="1764" spans="6:6" x14ac:dyDescent="0.3">
      <c r="F1764" s="652"/>
    </row>
    <row r="1765" spans="6:6" x14ac:dyDescent="0.3">
      <c r="F1765" s="652"/>
    </row>
    <row r="1766" spans="6:6" x14ac:dyDescent="0.3">
      <c r="F1766" s="652"/>
    </row>
    <row r="1767" spans="6:6" x14ac:dyDescent="0.3">
      <c r="F1767" s="652"/>
    </row>
    <row r="1768" spans="6:6" x14ac:dyDescent="0.3">
      <c r="F1768" s="652"/>
    </row>
    <row r="1769" spans="6:6" x14ac:dyDescent="0.3">
      <c r="F1769" s="652"/>
    </row>
    <row r="1770" spans="6:6" x14ac:dyDescent="0.3">
      <c r="F1770" s="652"/>
    </row>
    <row r="1771" spans="6:6" x14ac:dyDescent="0.3">
      <c r="F1771" s="652"/>
    </row>
    <row r="1772" spans="6:6" x14ac:dyDescent="0.3">
      <c r="F1772" s="652"/>
    </row>
    <row r="1773" spans="6:6" x14ac:dyDescent="0.3">
      <c r="F1773" s="652"/>
    </row>
    <row r="1774" spans="6:6" x14ac:dyDescent="0.3">
      <c r="F1774" s="652"/>
    </row>
    <row r="1775" spans="6:6" x14ac:dyDescent="0.3">
      <c r="F1775" s="652"/>
    </row>
    <row r="1776" spans="6:6" x14ac:dyDescent="0.3">
      <c r="F1776" s="652"/>
    </row>
    <row r="1777" spans="6:6" x14ac:dyDescent="0.3">
      <c r="F1777" s="652"/>
    </row>
    <row r="1778" spans="6:6" x14ac:dyDescent="0.3">
      <c r="F1778" s="652"/>
    </row>
    <row r="1779" spans="6:6" x14ac:dyDescent="0.3">
      <c r="F1779" s="652"/>
    </row>
    <row r="1780" spans="6:6" x14ac:dyDescent="0.3">
      <c r="F1780" s="652"/>
    </row>
    <row r="1781" spans="6:6" x14ac:dyDescent="0.3">
      <c r="F1781" s="652"/>
    </row>
    <row r="1782" spans="6:6" x14ac:dyDescent="0.3">
      <c r="F1782" s="652"/>
    </row>
    <row r="1783" spans="6:6" x14ac:dyDescent="0.3">
      <c r="F1783" s="652"/>
    </row>
    <row r="1784" spans="6:6" x14ac:dyDescent="0.3">
      <c r="F1784" s="652"/>
    </row>
    <row r="1785" spans="6:6" x14ac:dyDescent="0.3">
      <c r="F1785" s="652"/>
    </row>
    <row r="1786" spans="6:6" x14ac:dyDescent="0.3">
      <c r="F1786" s="652"/>
    </row>
    <row r="1787" spans="6:6" x14ac:dyDescent="0.3">
      <c r="F1787" s="652"/>
    </row>
    <row r="1788" spans="6:6" x14ac:dyDescent="0.3">
      <c r="F1788" s="652"/>
    </row>
    <row r="1789" spans="6:6" x14ac:dyDescent="0.3">
      <c r="F1789" s="652"/>
    </row>
    <row r="1790" spans="6:6" x14ac:dyDescent="0.3">
      <c r="F1790" s="652"/>
    </row>
    <row r="1791" spans="6:6" x14ac:dyDescent="0.3">
      <c r="F1791" s="652"/>
    </row>
    <row r="1792" spans="6:6" x14ac:dyDescent="0.3">
      <c r="F1792" s="652"/>
    </row>
    <row r="1793" spans="6:6" x14ac:dyDescent="0.3">
      <c r="F1793" s="652"/>
    </row>
    <row r="1794" spans="6:6" x14ac:dyDescent="0.3">
      <c r="F1794" s="652"/>
    </row>
    <row r="1795" spans="6:6" x14ac:dyDescent="0.3">
      <c r="F1795" s="652"/>
    </row>
    <row r="1796" spans="6:6" x14ac:dyDescent="0.3">
      <c r="F1796" s="652"/>
    </row>
    <row r="1797" spans="6:6" x14ac:dyDescent="0.3">
      <c r="F1797" s="652"/>
    </row>
    <row r="1798" spans="6:6" x14ac:dyDescent="0.3">
      <c r="F1798" s="652"/>
    </row>
    <row r="1799" spans="6:6" x14ac:dyDescent="0.3">
      <c r="F1799" s="652"/>
    </row>
    <row r="1800" spans="6:6" x14ac:dyDescent="0.3">
      <c r="F1800" s="652"/>
    </row>
    <row r="1801" spans="6:6" x14ac:dyDescent="0.3">
      <c r="F1801" s="652"/>
    </row>
    <row r="1802" spans="6:6" x14ac:dyDescent="0.3">
      <c r="F1802" s="652"/>
    </row>
    <row r="1803" spans="6:6" x14ac:dyDescent="0.3">
      <c r="F1803" s="652"/>
    </row>
    <row r="1804" spans="6:6" x14ac:dyDescent="0.3">
      <c r="F1804" s="652"/>
    </row>
    <row r="1805" spans="6:6" x14ac:dyDescent="0.3">
      <c r="F1805" s="652"/>
    </row>
    <row r="1806" spans="6:6" x14ac:dyDescent="0.3">
      <c r="F1806" s="652"/>
    </row>
    <row r="1807" spans="6:6" x14ac:dyDescent="0.3">
      <c r="F1807" s="652"/>
    </row>
    <row r="1808" spans="6:6" x14ac:dyDescent="0.3">
      <c r="F1808" s="652"/>
    </row>
    <row r="1809" spans="6:6" x14ac:dyDescent="0.3">
      <c r="F1809" s="652"/>
    </row>
    <row r="1810" spans="6:6" x14ac:dyDescent="0.3">
      <c r="F1810" s="652"/>
    </row>
    <row r="1811" spans="6:6" x14ac:dyDescent="0.3">
      <c r="F1811" s="652"/>
    </row>
    <row r="1812" spans="6:6" x14ac:dyDescent="0.3">
      <c r="F1812" s="652"/>
    </row>
    <row r="1813" spans="6:6" x14ac:dyDescent="0.3">
      <c r="F1813" s="652"/>
    </row>
    <row r="1814" spans="6:6" x14ac:dyDescent="0.3">
      <c r="F1814" s="652"/>
    </row>
    <row r="1815" spans="6:6" x14ac:dyDescent="0.3">
      <c r="F1815" s="652"/>
    </row>
    <row r="1816" spans="6:6" x14ac:dyDescent="0.3">
      <c r="F1816" s="652"/>
    </row>
    <row r="1817" spans="6:6" x14ac:dyDescent="0.3">
      <c r="F1817" s="652"/>
    </row>
    <row r="1818" spans="6:6" x14ac:dyDescent="0.3">
      <c r="F1818" s="652"/>
    </row>
    <row r="1819" spans="6:6" x14ac:dyDescent="0.3">
      <c r="F1819" s="652"/>
    </row>
    <row r="1820" spans="6:6" x14ac:dyDescent="0.3">
      <c r="F1820" s="652"/>
    </row>
    <row r="1821" spans="6:6" x14ac:dyDescent="0.3">
      <c r="F1821" s="652"/>
    </row>
    <row r="1822" spans="6:6" x14ac:dyDescent="0.3">
      <c r="F1822" s="652"/>
    </row>
    <row r="1823" spans="6:6" x14ac:dyDescent="0.3">
      <c r="F1823" s="652"/>
    </row>
    <row r="1824" spans="6:6" x14ac:dyDescent="0.3">
      <c r="F1824" s="652"/>
    </row>
    <row r="1825" spans="6:6" x14ac:dyDescent="0.3">
      <c r="F1825" s="652"/>
    </row>
    <row r="1826" spans="6:6" x14ac:dyDescent="0.3">
      <c r="F1826" s="652"/>
    </row>
    <row r="1827" spans="6:6" x14ac:dyDescent="0.3">
      <c r="F1827" s="652"/>
    </row>
    <row r="1828" spans="6:6" x14ac:dyDescent="0.3">
      <c r="F1828" s="652"/>
    </row>
    <row r="1829" spans="6:6" x14ac:dyDescent="0.3">
      <c r="F1829" s="652"/>
    </row>
    <row r="1830" spans="6:6" x14ac:dyDescent="0.3">
      <c r="F1830" s="652"/>
    </row>
    <row r="1831" spans="6:6" x14ac:dyDescent="0.3">
      <c r="F1831" s="652"/>
    </row>
    <row r="1832" spans="6:6" x14ac:dyDescent="0.3">
      <c r="F1832" s="652"/>
    </row>
    <row r="1833" spans="6:6" x14ac:dyDescent="0.3">
      <c r="F1833" s="652"/>
    </row>
    <row r="1834" spans="6:6" x14ac:dyDescent="0.3">
      <c r="F1834" s="652"/>
    </row>
    <row r="1835" spans="6:6" x14ac:dyDescent="0.3">
      <c r="F1835" s="652"/>
    </row>
    <row r="1836" spans="6:6" x14ac:dyDescent="0.3">
      <c r="F1836" s="652"/>
    </row>
    <row r="1837" spans="6:6" x14ac:dyDescent="0.3">
      <c r="F1837" s="652"/>
    </row>
    <row r="1838" spans="6:6" x14ac:dyDescent="0.3">
      <c r="F1838" s="652"/>
    </row>
    <row r="1839" spans="6:6" x14ac:dyDescent="0.3">
      <c r="F1839" s="652"/>
    </row>
    <row r="1840" spans="6:6" x14ac:dyDescent="0.3">
      <c r="F1840" s="652"/>
    </row>
    <row r="1841" spans="6:6" x14ac:dyDescent="0.3">
      <c r="F1841" s="652"/>
    </row>
    <row r="1842" spans="6:6" x14ac:dyDescent="0.3">
      <c r="F1842" s="652"/>
    </row>
    <row r="1843" spans="6:6" x14ac:dyDescent="0.3">
      <c r="F1843" s="652"/>
    </row>
    <row r="1844" spans="6:6" x14ac:dyDescent="0.3">
      <c r="F1844" s="652"/>
    </row>
    <row r="1845" spans="6:6" x14ac:dyDescent="0.3">
      <c r="F1845" s="652"/>
    </row>
    <row r="1846" spans="6:6" x14ac:dyDescent="0.3">
      <c r="F1846" s="652"/>
    </row>
    <row r="1847" spans="6:6" x14ac:dyDescent="0.3">
      <c r="F1847" s="652"/>
    </row>
    <row r="1848" spans="6:6" x14ac:dyDescent="0.3">
      <c r="F1848" s="652"/>
    </row>
    <row r="1849" spans="6:6" x14ac:dyDescent="0.3">
      <c r="F1849" s="652"/>
    </row>
    <row r="1850" spans="6:6" x14ac:dyDescent="0.3">
      <c r="F1850" s="652"/>
    </row>
    <row r="1851" spans="6:6" x14ac:dyDescent="0.3">
      <c r="F1851" s="652"/>
    </row>
    <row r="1852" spans="6:6" x14ac:dyDescent="0.3">
      <c r="F1852" s="652"/>
    </row>
    <row r="1853" spans="6:6" x14ac:dyDescent="0.3">
      <c r="F1853" s="652"/>
    </row>
    <row r="1854" spans="6:6" x14ac:dyDescent="0.3">
      <c r="F1854" s="652"/>
    </row>
    <row r="1855" spans="6:6" x14ac:dyDescent="0.3">
      <c r="F1855" s="652"/>
    </row>
    <row r="1856" spans="6:6" x14ac:dyDescent="0.3">
      <c r="F1856" s="652"/>
    </row>
    <row r="1857" spans="6:6" x14ac:dyDescent="0.3">
      <c r="F1857" s="652"/>
    </row>
    <row r="1858" spans="6:6" x14ac:dyDescent="0.3">
      <c r="F1858" s="652"/>
    </row>
    <row r="1859" spans="6:6" x14ac:dyDescent="0.3">
      <c r="F1859" s="652"/>
    </row>
    <row r="1860" spans="6:6" x14ac:dyDescent="0.3">
      <c r="F1860" s="652"/>
    </row>
    <row r="1861" spans="6:6" x14ac:dyDescent="0.3">
      <c r="F1861" s="652"/>
    </row>
    <row r="1862" spans="6:6" x14ac:dyDescent="0.3">
      <c r="F1862" s="652"/>
    </row>
    <row r="1863" spans="6:6" x14ac:dyDescent="0.3">
      <c r="F1863" s="652"/>
    </row>
    <row r="1864" spans="6:6" x14ac:dyDescent="0.3">
      <c r="F1864" s="652"/>
    </row>
    <row r="1865" spans="6:6" x14ac:dyDescent="0.3">
      <c r="F1865" s="652"/>
    </row>
    <row r="1866" spans="6:6" x14ac:dyDescent="0.3">
      <c r="F1866" s="652"/>
    </row>
    <row r="1867" spans="6:6" x14ac:dyDescent="0.3">
      <c r="F1867" s="652"/>
    </row>
    <row r="1868" spans="6:6" x14ac:dyDescent="0.3">
      <c r="F1868" s="652"/>
    </row>
    <row r="1869" spans="6:6" x14ac:dyDescent="0.3">
      <c r="F1869" s="652"/>
    </row>
    <row r="1870" spans="6:6" x14ac:dyDescent="0.3">
      <c r="F1870" s="652"/>
    </row>
    <row r="1871" spans="6:6" x14ac:dyDescent="0.3">
      <c r="F1871" s="652"/>
    </row>
    <row r="1872" spans="6:6" x14ac:dyDescent="0.3">
      <c r="F1872" s="652"/>
    </row>
    <row r="1873" spans="6:6" x14ac:dyDescent="0.3">
      <c r="F1873" s="652"/>
    </row>
    <row r="1874" spans="6:6" x14ac:dyDescent="0.3">
      <c r="F1874" s="652"/>
    </row>
    <row r="1875" spans="6:6" x14ac:dyDescent="0.3">
      <c r="F1875" s="652"/>
    </row>
    <row r="1876" spans="6:6" x14ac:dyDescent="0.3">
      <c r="F1876" s="652"/>
    </row>
    <row r="1877" spans="6:6" x14ac:dyDescent="0.3">
      <c r="F1877" s="652"/>
    </row>
    <row r="1878" spans="6:6" x14ac:dyDescent="0.3">
      <c r="F1878" s="652"/>
    </row>
    <row r="1879" spans="6:6" x14ac:dyDescent="0.3">
      <c r="F1879" s="652"/>
    </row>
    <row r="1880" spans="6:6" x14ac:dyDescent="0.3">
      <c r="F1880" s="652"/>
    </row>
    <row r="1881" spans="6:6" x14ac:dyDescent="0.3">
      <c r="F1881" s="652"/>
    </row>
    <row r="1882" spans="6:6" x14ac:dyDescent="0.3">
      <c r="F1882" s="652"/>
    </row>
    <row r="1883" spans="6:6" x14ac:dyDescent="0.3">
      <c r="F1883" s="652"/>
    </row>
    <row r="1884" spans="6:6" x14ac:dyDescent="0.3">
      <c r="F1884" s="652"/>
    </row>
    <row r="1885" spans="6:6" x14ac:dyDescent="0.3">
      <c r="F1885" s="652"/>
    </row>
    <row r="1886" spans="6:6" x14ac:dyDescent="0.3">
      <c r="F1886" s="652"/>
    </row>
    <row r="1887" spans="6:6" x14ac:dyDescent="0.3">
      <c r="F1887" s="652"/>
    </row>
    <row r="1888" spans="6:6" x14ac:dyDescent="0.3">
      <c r="F1888" s="652"/>
    </row>
    <row r="1889" spans="6:6" x14ac:dyDescent="0.3">
      <c r="F1889" s="652"/>
    </row>
    <row r="1890" spans="6:6" x14ac:dyDescent="0.3">
      <c r="F1890" s="652"/>
    </row>
    <row r="1891" spans="6:6" x14ac:dyDescent="0.3">
      <c r="F1891" s="652"/>
    </row>
    <row r="1892" spans="6:6" x14ac:dyDescent="0.3">
      <c r="F1892" s="652"/>
    </row>
    <row r="1893" spans="6:6" x14ac:dyDescent="0.3">
      <c r="F1893" s="652"/>
    </row>
    <row r="1894" spans="6:6" x14ac:dyDescent="0.3">
      <c r="F1894" s="652"/>
    </row>
    <row r="1895" spans="6:6" x14ac:dyDescent="0.3">
      <c r="F1895" s="652"/>
    </row>
    <row r="1896" spans="6:6" x14ac:dyDescent="0.3">
      <c r="F1896" s="652"/>
    </row>
    <row r="1897" spans="6:6" x14ac:dyDescent="0.3">
      <c r="F1897" s="652"/>
    </row>
    <row r="1898" spans="6:6" x14ac:dyDescent="0.3">
      <c r="F1898" s="652"/>
    </row>
    <row r="1899" spans="6:6" x14ac:dyDescent="0.3">
      <c r="F1899" s="652"/>
    </row>
    <row r="1900" spans="6:6" x14ac:dyDescent="0.3">
      <c r="F1900" s="652"/>
    </row>
    <row r="1901" spans="6:6" x14ac:dyDescent="0.3">
      <c r="F1901" s="652"/>
    </row>
    <row r="1902" spans="6:6" x14ac:dyDescent="0.3">
      <c r="F1902" s="652"/>
    </row>
    <row r="1903" spans="6:6" x14ac:dyDescent="0.3">
      <c r="F1903" s="652"/>
    </row>
    <row r="1904" spans="6:6" x14ac:dyDescent="0.3">
      <c r="F1904" s="652"/>
    </row>
    <row r="1905" spans="6:6" x14ac:dyDescent="0.3">
      <c r="F1905" s="652"/>
    </row>
    <row r="1906" spans="6:6" x14ac:dyDescent="0.3">
      <c r="F1906" s="652"/>
    </row>
    <row r="1907" spans="6:6" x14ac:dyDescent="0.3">
      <c r="F1907" s="652"/>
    </row>
    <row r="1908" spans="6:6" x14ac:dyDescent="0.3">
      <c r="F1908" s="652"/>
    </row>
    <row r="1909" spans="6:6" x14ac:dyDescent="0.3">
      <c r="F1909" s="652"/>
    </row>
    <row r="1910" spans="6:6" x14ac:dyDescent="0.3">
      <c r="F1910" s="652"/>
    </row>
    <row r="1911" spans="6:6" x14ac:dyDescent="0.3">
      <c r="F1911" s="652"/>
    </row>
    <row r="1912" spans="6:6" x14ac:dyDescent="0.3">
      <c r="F1912" s="652"/>
    </row>
    <row r="1913" spans="6:6" x14ac:dyDescent="0.3">
      <c r="F1913" s="652"/>
    </row>
    <row r="1914" spans="6:6" x14ac:dyDescent="0.3">
      <c r="F1914" s="652"/>
    </row>
    <row r="1915" spans="6:6" x14ac:dyDescent="0.3">
      <c r="F1915" s="652"/>
    </row>
    <row r="1916" spans="6:6" x14ac:dyDescent="0.3">
      <c r="F1916" s="652"/>
    </row>
    <row r="1917" spans="6:6" x14ac:dyDescent="0.3">
      <c r="F1917" s="652"/>
    </row>
    <row r="1918" spans="6:6" x14ac:dyDescent="0.3">
      <c r="F1918" s="652"/>
    </row>
    <row r="1919" spans="6:6" x14ac:dyDescent="0.3">
      <c r="F1919" s="652"/>
    </row>
    <row r="1920" spans="6:6" x14ac:dyDescent="0.3">
      <c r="F1920" s="652"/>
    </row>
    <row r="1921" spans="6:6" x14ac:dyDescent="0.3">
      <c r="F1921" s="652"/>
    </row>
    <row r="1922" spans="6:6" x14ac:dyDescent="0.3">
      <c r="F1922" s="652"/>
    </row>
    <row r="1923" spans="6:6" x14ac:dyDescent="0.3">
      <c r="F1923" s="652"/>
    </row>
    <row r="1924" spans="6:6" x14ac:dyDescent="0.3">
      <c r="F1924" s="652"/>
    </row>
    <row r="1925" spans="6:6" x14ac:dyDescent="0.3">
      <c r="F1925" s="652"/>
    </row>
    <row r="1926" spans="6:6" x14ac:dyDescent="0.3">
      <c r="F1926" s="652"/>
    </row>
    <row r="1927" spans="6:6" x14ac:dyDescent="0.3">
      <c r="F1927" s="652"/>
    </row>
    <row r="1928" spans="6:6" x14ac:dyDescent="0.3">
      <c r="F1928" s="652"/>
    </row>
    <row r="1929" spans="6:6" x14ac:dyDescent="0.3">
      <c r="F1929" s="652"/>
    </row>
    <row r="1930" spans="6:6" x14ac:dyDescent="0.3">
      <c r="F1930" s="652"/>
    </row>
    <row r="1931" spans="6:6" x14ac:dyDescent="0.3">
      <c r="F1931" s="652"/>
    </row>
    <row r="1932" spans="6:6" x14ac:dyDescent="0.3">
      <c r="F1932" s="652"/>
    </row>
    <row r="1933" spans="6:6" x14ac:dyDescent="0.3">
      <c r="F1933" s="652"/>
    </row>
    <row r="1934" spans="6:6" x14ac:dyDescent="0.3">
      <c r="F1934" s="652"/>
    </row>
    <row r="1935" spans="6:6" x14ac:dyDescent="0.3">
      <c r="F1935" s="652"/>
    </row>
    <row r="1936" spans="6:6" x14ac:dyDescent="0.3">
      <c r="F1936" s="652"/>
    </row>
    <row r="1937" spans="6:6" x14ac:dyDescent="0.3">
      <c r="F1937" s="652"/>
    </row>
    <row r="1938" spans="6:6" x14ac:dyDescent="0.3">
      <c r="F1938" s="652"/>
    </row>
    <row r="1939" spans="6:6" x14ac:dyDescent="0.3">
      <c r="F1939" s="652"/>
    </row>
    <row r="1940" spans="6:6" x14ac:dyDescent="0.3">
      <c r="F1940" s="652"/>
    </row>
    <row r="1941" spans="6:6" x14ac:dyDescent="0.3">
      <c r="F1941" s="652"/>
    </row>
    <row r="1942" spans="6:6" x14ac:dyDescent="0.3">
      <c r="F1942" s="652"/>
    </row>
    <row r="1943" spans="6:6" x14ac:dyDescent="0.3">
      <c r="F1943" s="652"/>
    </row>
    <row r="1944" spans="6:6" x14ac:dyDescent="0.3">
      <c r="F1944" s="652"/>
    </row>
    <row r="1945" spans="6:6" x14ac:dyDescent="0.3">
      <c r="F1945" s="652"/>
    </row>
    <row r="1946" spans="6:6" x14ac:dyDescent="0.3">
      <c r="F1946" s="652"/>
    </row>
    <row r="1947" spans="6:6" x14ac:dyDescent="0.3">
      <c r="F1947" s="652"/>
    </row>
    <row r="1948" spans="6:6" x14ac:dyDescent="0.3">
      <c r="F1948" s="652"/>
    </row>
    <row r="1949" spans="6:6" x14ac:dyDescent="0.3">
      <c r="F1949" s="652"/>
    </row>
    <row r="1950" spans="6:6" x14ac:dyDescent="0.3">
      <c r="F1950" s="652"/>
    </row>
    <row r="1951" spans="6:6" x14ac:dyDescent="0.3">
      <c r="F1951" s="652"/>
    </row>
    <row r="1952" spans="6:6" x14ac:dyDescent="0.3">
      <c r="F1952" s="652"/>
    </row>
    <row r="1953" spans="6:6" x14ac:dyDescent="0.3">
      <c r="F1953" s="652"/>
    </row>
    <row r="1954" spans="6:6" x14ac:dyDescent="0.3">
      <c r="F1954" s="652"/>
    </row>
    <row r="1955" spans="6:6" x14ac:dyDescent="0.3">
      <c r="F1955" s="652"/>
    </row>
    <row r="1956" spans="6:6" x14ac:dyDescent="0.3">
      <c r="F1956" s="652"/>
    </row>
    <row r="1957" spans="6:6" x14ac:dyDescent="0.3">
      <c r="F1957" s="652"/>
    </row>
    <row r="1958" spans="6:6" x14ac:dyDescent="0.3">
      <c r="F1958" s="652"/>
    </row>
    <row r="1959" spans="6:6" x14ac:dyDescent="0.3">
      <c r="F1959" s="652"/>
    </row>
    <row r="1960" spans="6:6" x14ac:dyDescent="0.3">
      <c r="F1960" s="652"/>
    </row>
    <row r="1961" spans="6:6" x14ac:dyDescent="0.3">
      <c r="F1961" s="652"/>
    </row>
    <row r="1962" spans="6:6" x14ac:dyDescent="0.3">
      <c r="F1962" s="652"/>
    </row>
    <row r="1963" spans="6:6" x14ac:dyDescent="0.3">
      <c r="F1963" s="652"/>
    </row>
    <row r="1964" spans="6:6" x14ac:dyDescent="0.3">
      <c r="F1964" s="652"/>
    </row>
    <row r="1965" spans="6:6" x14ac:dyDescent="0.3">
      <c r="F1965" s="652"/>
    </row>
    <row r="1966" spans="6:6" x14ac:dyDescent="0.3">
      <c r="F1966" s="652"/>
    </row>
    <row r="1967" spans="6:6" x14ac:dyDescent="0.3">
      <c r="F1967" s="652"/>
    </row>
    <row r="1968" spans="6:6" x14ac:dyDescent="0.3">
      <c r="F1968" s="652"/>
    </row>
    <row r="1969" spans="6:6" x14ac:dyDescent="0.3">
      <c r="F1969" s="652"/>
    </row>
    <row r="1970" spans="6:6" x14ac:dyDescent="0.3">
      <c r="F1970" s="652"/>
    </row>
    <row r="1971" spans="6:6" x14ac:dyDescent="0.3">
      <c r="F1971" s="652"/>
    </row>
    <row r="1972" spans="6:6" x14ac:dyDescent="0.3">
      <c r="F1972" s="652"/>
    </row>
    <row r="1973" spans="6:6" x14ac:dyDescent="0.3">
      <c r="F1973" s="652"/>
    </row>
    <row r="1974" spans="6:6" x14ac:dyDescent="0.3">
      <c r="F1974" s="652"/>
    </row>
    <row r="1975" spans="6:6" x14ac:dyDescent="0.3">
      <c r="F1975" s="652"/>
    </row>
    <row r="1976" spans="6:6" x14ac:dyDescent="0.3">
      <c r="F1976" s="652"/>
    </row>
    <row r="1977" spans="6:6" x14ac:dyDescent="0.3">
      <c r="F1977" s="652"/>
    </row>
    <row r="1978" spans="6:6" x14ac:dyDescent="0.3">
      <c r="F1978" s="652"/>
    </row>
    <row r="1979" spans="6:6" x14ac:dyDescent="0.3">
      <c r="F1979" s="652"/>
    </row>
    <row r="1980" spans="6:6" x14ac:dyDescent="0.3">
      <c r="F1980" s="652"/>
    </row>
    <row r="1981" spans="6:6" x14ac:dyDescent="0.3">
      <c r="F1981" s="652"/>
    </row>
    <row r="1982" spans="6:6" x14ac:dyDescent="0.3">
      <c r="F1982" s="652"/>
    </row>
    <row r="1983" spans="6:6" x14ac:dyDescent="0.3">
      <c r="F1983" s="652"/>
    </row>
    <row r="1984" spans="6:6" x14ac:dyDescent="0.3">
      <c r="F1984" s="652"/>
    </row>
    <row r="1985" spans="6:6" x14ac:dyDescent="0.3">
      <c r="F1985" s="652"/>
    </row>
    <row r="1986" spans="6:6" x14ac:dyDescent="0.3">
      <c r="F1986" s="652"/>
    </row>
    <row r="1987" spans="6:6" x14ac:dyDescent="0.3">
      <c r="F1987" s="652"/>
    </row>
    <row r="1988" spans="6:6" x14ac:dyDescent="0.3">
      <c r="F1988" s="652"/>
    </row>
    <row r="1989" spans="6:6" x14ac:dyDescent="0.3">
      <c r="F1989" s="652"/>
    </row>
    <row r="1990" spans="6:6" x14ac:dyDescent="0.3">
      <c r="F1990" s="652"/>
    </row>
    <row r="1991" spans="6:6" x14ac:dyDescent="0.3">
      <c r="F1991" s="652"/>
    </row>
    <row r="1992" spans="6:6" x14ac:dyDescent="0.3">
      <c r="F1992" s="652"/>
    </row>
    <row r="1993" spans="6:6" x14ac:dyDescent="0.3">
      <c r="F1993" s="652"/>
    </row>
    <row r="1994" spans="6:6" x14ac:dyDescent="0.3">
      <c r="F1994" s="652"/>
    </row>
    <row r="1995" spans="6:6" x14ac:dyDescent="0.3">
      <c r="F1995" s="652"/>
    </row>
    <row r="1996" spans="6:6" x14ac:dyDescent="0.3">
      <c r="F1996" s="652"/>
    </row>
    <row r="1997" spans="6:6" x14ac:dyDescent="0.3">
      <c r="F1997" s="652"/>
    </row>
    <row r="1998" spans="6:6" x14ac:dyDescent="0.3">
      <c r="F1998" s="652"/>
    </row>
    <row r="1999" spans="6:6" x14ac:dyDescent="0.3">
      <c r="F1999" s="652"/>
    </row>
    <row r="2000" spans="6:6" x14ac:dyDescent="0.3">
      <c r="F2000" s="652"/>
    </row>
    <row r="2001" spans="6:6" x14ac:dyDescent="0.3">
      <c r="F2001" s="652"/>
    </row>
    <row r="2002" spans="6:6" x14ac:dyDescent="0.3">
      <c r="F2002" s="652"/>
    </row>
    <row r="2003" spans="6:6" x14ac:dyDescent="0.3">
      <c r="F2003" s="652"/>
    </row>
    <row r="2004" spans="6:6" x14ac:dyDescent="0.3">
      <c r="F2004" s="652"/>
    </row>
    <row r="2005" spans="6:6" x14ac:dyDescent="0.3">
      <c r="F2005" s="652"/>
    </row>
    <row r="2006" spans="6:6" x14ac:dyDescent="0.3">
      <c r="F2006" s="652"/>
    </row>
    <row r="2007" spans="6:6" x14ac:dyDescent="0.3">
      <c r="F2007" s="652"/>
    </row>
    <row r="2008" spans="6:6" x14ac:dyDescent="0.3">
      <c r="F2008" s="652"/>
    </row>
    <row r="2009" spans="6:6" x14ac:dyDescent="0.3">
      <c r="F2009" s="652"/>
    </row>
    <row r="2010" spans="6:6" x14ac:dyDescent="0.3">
      <c r="F2010" s="652"/>
    </row>
    <row r="2011" spans="6:6" x14ac:dyDescent="0.3">
      <c r="F2011" s="652"/>
    </row>
    <row r="2012" spans="6:6" x14ac:dyDescent="0.3">
      <c r="F2012" s="652"/>
    </row>
    <row r="2013" spans="6:6" x14ac:dyDescent="0.3">
      <c r="F2013" s="652"/>
    </row>
    <row r="2014" spans="6:6" x14ac:dyDescent="0.3">
      <c r="F2014" s="652"/>
    </row>
    <row r="2015" spans="6:6" x14ac:dyDescent="0.3">
      <c r="F2015" s="652"/>
    </row>
    <row r="2016" spans="6:6" x14ac:dyDescent="0.3">
      <c r="F2016" s="652"/>
    </row>
    <row r="2017" spans="6:6" x14ac:dyDescent="0.3">
      <c r="F2017" s="652"/>
    </row>
    <row r="2018" spans="6:6" x14ac:dyDescent="0.3">
      <c r="F2018" s="652"/>
    </row>
    <row r="2019" spans="6:6" x14ac:dyDescent="0.3">
      <c r="F2019" s="652"/>
    </row>
    <row r="2020" spans="6:6" x14ac:dyDescent="0.3">
      <c r="F2020" s="652"/>
    </row>
    <row r="2021" spans="6:6" x14ac:dyDescent="0.3">
      <c r="F2021" s="652"/>
    </row>
    <row r="2022" spans="6:6" x14ac:dyDescent="0.3">
      <c r="F2022" s="652"/>
    </row>
    <row r="2023" spans="6:6" x14ac:dyDescent="0.3">
      <c r="F2023" s="652"/>
    </row>
    <row r="2024" spans="6:6" x14ac:dyDescent="0.3">
      <c r="F2024" s="652"/>
    </row>
    <row r="2025" spans="6:6" x14ac:dyDescent="0.3">
      <c r="F2025" s="652"/>
    </row>
    <row r="2026" spans="6:6" x14ac:dyDescent="0.3">
      <c r="F2026" s="652"/>
    </row>
    <row r="2027" spans="6:6" x14ac:dyDescent="0.3">
      <c r="F2027" s="652"/>
    </row>
    <row r="2028" spans="6:6" x14ac:dyDescent="0.3">
      <c r="F2028" s="652"/>
    </row>
    <row r="2029" spans="6:6" x14ac:dyDescent="0.3">
      <c r="F2029" s="652"/>
    </row>
    <row r="2030" spans="6:6" x14ac:dyDescent="0.3">
      <c r="F2030" s="652"/>
    </row>
    <row r="2031" spans="6:6" x14ac:dyDescent="0.3">
      <c r="F2031" s="652"/>
    </row>
    <row r="2032" spans="6:6" x14ac:dyDescent="0.3">
      <c r="F2032" s="652"/>
    </row>
    <row r="2033" spans="6:6" x14ac:dyDescent="0.3">
      <c r="F2033" s="652"/>
    </row>
    <row r="2034" spans="6:6" x14ac:dyDescent="0.3">
      <c r="F2034" s="652"/>
    </row>
    <row r="2035" spans="6:6" x14ac:dyDescent="0.3">
      <c r="F2035" s="652"/>
    </row>
    <row r="2036" spans="6:6" x14ac:dyDescent="0.3">
      <c r="F2036" s="652"/>
    </row>
    <row r="2037" spans="6:6" x14ac:dyDescent="0.3">
      <c r="F2037" s="652"/>
    </row>
    <row r="2038" spans="6:6" x14ac:dyDescent="0.3">
      <c r="F2038" s="652"/>
    </row>
    <row r="2039" spans="6:6" x14ac:dyDescent="0.3">
      <c r="F2039" s="652"/>
    </row>
    <row r="2040" spans="6:6" x14ac:dyDescent="0.3">
      <c r="F2040" s="652"/>
    </row>
    <row r="2041" spans="6:6" x14ac:dyDescent="0.3">
      <c r="F2041" s="652"/>
    </row>
    <row r="2042" spans="6:6" x14ac:dyDescent="0.3">
      <c r="F2042" s="652"/>
    </row>
    <row r="2043" spans="6:6" x14ac:dyDescent="0.3">
      <c r="F2043" s="652"/>
    </row>
    <row r="2044" spans="6:6" x14ac:dyDescent="0.3">
      <c r="F2044" s="652"/>
    </row>
    <row r="2045" spans="6:6" x14ac:dyDescent="0.3">
      <c r="F2045" s="652"/>
    </row>
    <row r="2046" spans="6:6" x14ac:dyDescent="0.3">
      <c r="F2046" s="652"/>
    </row>
    <row r="2047" spans="6:6" x14ac:dyDescent="0.3">
      <c r="F2047" s="652"/>
    </row>
    <row r="2048" spans="6:6" x14ac:dyDescent="0.3">
      <c r="F2048" s="652"/>
    </row>
    <row r="2049" spans="6:6" x14ac:dyDescent="0.3">
      <c r="F2049" s="652"/>
    </row>
    <row r="2050" spans="6:6" x14ac:dyDescent="0.3">
      <c r="F2050" s="652"/>
    </row>
    <row r="2051" spans="6:6" x14ac:dyDescent="0.3">
      <c r="F2051" s="652"/>
    </row>
    <row r="2052" spans="6:6" x14ac:dyDescent="0.3">
      <c r="F2052" s="652"/>
    </row>
    <row r="2053" spans="6:6" x14ac:dyDescent="0.3">
      <c r="F2053" s="652"/>
    </row>
    <row r="2054" spans="6:6" x14ac:dyDescent="0.3">
      <c r="F2054" s="652"/>
    </row>
    <row r="2055" spans="6:6" x14ac:dyDescent="0.3">
      <c r="F2055" s="652"/>
    </row>
    <row r="2056" spans="6:6" x14ac:dyDescent="0.3">
      <c r="F2056" s="652"/>
    </row>
    <row r="2057" spans="6:6" x14ac:dyDescent="0.3">
      <c r="F2057" s="652"/>
    </row>
    <row r="2058" spans="6:6" x14ac:dyDescent="0.3">
      <c r="F2058" s="652"/>
    </row>
    <row r="2059" spans="6:6" x14ac:dyDescent="0.3">
      <c r="F2059" s="652"/>
    </row>
    <row r="2060" spans="6:6" x14ac:dyDescent="0.3">
      <c r="F2060" s="652"/>
    </row>
    <row r="2061" spans="6:6" x14ac:dyDescent="0.3">
      <c r="F2061" s="652"/>
    </row>
    <row r="2062" spans="6:6" x14ac:dyDescent="0.3">
      <c r="F2062" s="652"/>
    </row>
    <row r="2063" spans="6:6" x14ac:dyDescent="0.3">
      <c r="F2063" s="652"/>
    </row>
    <row r="2064" spans="6:6" x14ac:dyDescent="0.3">
      <c r="F2064" s="652"/>
    </row>
    <row r="2065" spans="6:6" x14ac:dyDescent="0.3">
      <c r="F2065" s="652"/>
    </row>
    <row r="2066" spans="6:6" x14ac:dyDescent="0.3">
      <c r="F2066" s="652"/>
    </row>
    <row r="2067" spans="6:6" x14ac:dyDescent="0.3">
      <c r="F2067" s="652"/>
    </row>
    <row r="2068" spans="6:6" x14ac:dyDescent="0.3">
      <c r="F2068" s="652"/>
    </row>
    <row r="2069" spans="6:6" x14ac:dyDescent="0.3">
      <c r="F2069" s="652"/>
    </row>
    <row r="2070" spans="6:6" x14ac:dyDescent="0.3">
      <c r="F2070" s="652"/>
    </row>
    <row r="2071" spans="6:6" x14ac:dyDescent="0.3">
      <c r="F2071" s="652"/>
    </row>
    <row r="2072" spans="6:6" x14ac:dyDescent="0.3">
      <c r="F2072" s="652"/>
    </row>
    <row r="2073" spans="6:6" x14ac:dyDescent="0.3">
      <c r="F2073" s="652"/>
    </row>
    <row r="2074" spans="6:6" x14ac:dyDescent="0.3">
      <c r="F2074" s="652"/>
    </row>
    <row r="2075" spans="6:6" x14ac:dyDescent="0.3">
      <c r="F2075" s="652"/>
    </row>
    <row r="2076" spans="6:6" x14ac:dyDescent="0.3">
      <c r="F2076" s="652"/>
    </row>
    <row r="2077" spans="6:6" x14ac:dyDescent="0.3">
      <c r="F2077" s="652"/>
    </row>
    <row r="2078" spans="6:6" x14ac:dyDescent="0.3">
      <c r="F2078" s="652"/>
    </row>
    <row r="2079" spans="6:6" x14ac:dyDescent="0.3">
      <c r="F2079" s="652"/>
    </row>
    <row r="2080" spans="6:6" x14ac:dyDescent="0.3">
      <c r="F2080" s="652"/>
    </row>
    <row r="2081" spans="6:6" x14ac:dyDescent="0.3">
      <c r="F2081" s="652"/>
    </row>
    <row r="2082" spans="6:6" x14ac:dyDescent="0.3">
      <c r="F2082" s="652"/>
    </row>
    <row r="2083" spans="6:6" x14ac:dyDescent="0.3">
      <c r="F2083" s="652"/>
    </row>
    <row r="2084" spans="6:6" x14ac:dyDescent="0.3">
      <c r="F2084" s="652"/>
    </row>
    <row r="2085" spans="6:6" x14ac:dyDescent="0.3">
      <c r="F2085" s="652"/>
    </row>
    <row r="2086" spans="6:6" x14ac:dyDescent="0.3">
      <c r="F2086" s="652"/>
    </row>
    <row r="2087" spans="6:6" x14ac:dyDescent="0.3">
      <c r="F2087" s="652"/>
    </row>
    <row r="2088" spans="6:6" x14ac:dyDescent="0.3">
      <c r="F2088" s="652"/>
    </row>
    <row r="2089" spans="6:6" x14ac:dyDescent="0.3">
      <c r="F2089" s="652"/>
    </row>
    <row r="2090" spans="6:6" x14ac:dyDescent="0.3">
      <c r="F2090" s="652"/>
    </row>
    <row r="2091" spans="6:6" x14ac:dyDescent="0.3">
      <c r="F2091" s="652"/>
    </row>
    <row r="2092" spans="6:6" x14ac:dyDescent="0.3">
      <c r="F2092" s="652"/>
    </row>
    <row r="2093" spans="6:6" x14ac:dyDescent="0.3">
      <c r="F2093" s="652"/>
    </row>
    <row r="2094" spans="6:6" x14ac:dyDescent="0.3">
      <c r="F2094" s="652"/>
    </row>
    <row r="2095" spans="6:6" x14ac:dyDescent="0.3">
      <c r="F2095" s="652"/>
    </row>
    <row r="2096" spans="6:6" x14ac:dyDescent="0.3">
      <c r="F2096" s="652"/>
    </row>
    <row r="2097" spans="6:6" x14ac:dyDescent="0.3">
      <c r="F2097" s="652"/>
    </row>
    <row r="2098" spans="6:6" x14ac:dyDescent="0.3">
      <c r="F2098" s="652"/>
    </row>
    <row r="2099" spans="6:6" x14ac:dyDescent="0.3">
      <c r="F2099" s="652"/>
    </row>
    <row r="2100" spans="6:6" x14ac:dyDescent="0.3">
      <c r="F2100" s="652"/>
    </row>
    <row r="2101" spans="6:6" x14ac:dyDescent="0.3">
      <c r="F2101" s="652"/>
    </row>
    <row r="2102" spans="6:6" x14ac:dyDescent="0.3">
      <c r="F2102" s="652"/>
    </row>
    <row r="2103" spans="6:6" x14ac:dyDescent="0.3">
      <c r="F2103" s="652"/>
    </row>
    <row r="2104" spans="6:6" x14ac:dyDescent="0.3">
      <c r="F2104" s="652"/>
    </row>
    <row r="2105" spans="6:6" x14ac:dyDescent="0.3">
      <c r="F2105" s="652"/>
    </row>
    <row r="2106" spans="6:6" x14ac:dyDescent="0.3">
      <c r="F2106" s="652"/>
    </row>
    <row r="2107" spans="6:6" x14ac:dyDescent="0.3">
      <c r="F2107" s="652"/>
    </row>
    <row r="2108" spans="6:6" x14ac:dyDescent="0.3">
      <c r="F2108" s="652"/>
    </row>
    <row r="2109" spans="6:6" x14ac:dyDescent="0.3">
      <c r="F2109" s="652"/>
    </row>
    <row r="2110" spans="6:6" x14ac:dyDescent="0.3">
      <c r="F2110" s="652"/>
    </row>
    <row r="2111" spans="6:6" x14ac:dyDescent="0.3">
      <c r="F2111" s="652"/>
    </row>
    <row r="2112" spans="6:6" x14ac:dyDescent="0.3">
      <c r="F2112" s="652"/>
    </row>
    <row r="2113" spans="6:6" x14ac:dyDescent="0.3">
      <c r="F2113" s="652"/>
    </row>
    <row r="2114" spans="6:6" x14ac:dyDescent="0.3">
      <c r="F2114" s="652"/>
    </row>
    <row r="2115" spans="6:6" x14ac:dyDescent="0.3">
      <c r="F2115" s="652"/>
    </row>
    <row r="2116" spans="6:6" x14ac:dyDescent="0.3">
      <c r="F2116" s="652"/>
    </row>
    <row r="2117" spans="6:6" x14ac:dyDescent="0.3">
      <c r="F2117" s="652"/>
    </row>
    <row r="2118" spans="6:6" x14ac:dyDescent="0.3">
      <c r="F2118" s="652"/>
    </row>
    <row r="2119" spans="6:6" x14ac:dyDescent="0.3">
      <c r="F2119" s="652"/>
    </row>
    <row r="2120" spans="6:6" x14ac:dyDescent="0.3">
      <c r="F2120" s="652"/>
    </row>
    <row r="2121" spans="6:6" x14ac:dyDescent="0.3">
      <c r="F2121" s="652"/>
    </row>
    <row r="2122" spans="6:6" x14ac:dyDescent="0.3">
      <c r="F2122" s="652"/>
    </row>
    <row r="2123" spans="6:6" x14ac:dyDescent="0.3">
      <c r="F2123" s="652"/>
    </row>
    <row r="2124" spans="6:6" x14ac:dyDescent="0.3">
      <c r="F2124" s="652"/>
    </row>
    <row r="2125" spans="6:6" x14ac:dyDescent="0.3">
      <c r="F2125" s="652"/>
    </row>
    <row r="2126" spans="6:6" x14ac:dyDescent="0.3">
      <c r="F2126" s="652"/>
    </row>
    <row r="2127" spans="6:6" x14ac:dyDescent="0.3">
      <c r="F2127" s="652"/>
    </row>
    <row r="2128" spans="6:6" x14ac:dyDescent="0.3">
      <c r="F2128" s="652"/>
    </row>
    <row r="2129" spans="6:6" x14ac:dyDescent="0.3">
      <c r="F2129" s="652"/>
    </row>
    <row r="2130" spans="6:6" x14ac:dyDescent="0.3">
      <c r="F2130" s="652"/>
    </row>
    <row r="2131" spans="6:6" x14ac:dyDescent="0.3">
      <c r="F2131" s="652"/>
    </row>
    <row r="2132" spans="6:6" x14ac:dyDescent="0.3">
      <c r="F2132" s="652"/>
    </row>
    <row r="2133" spans="6:6" x14ac:dyDescent="0.3">
      <c r="F2133" s="652"/>
    </row>
    <row r="2134" spans="6:6" x14ac:dyDescent="0.3">
      <c r="F2134" s="652"/>
    </row>
    <row r="2135" spans="6:6" x14ac:dyDescent="0.3">
      <c r="F2135" s="652"/>
    </row>
    <row r="2136" spans="6:6" x14ac:dyDescent="0.3">
      <c r="F2136" s="652"/>
    </row>
    <row r="2137" spans="6:6" x14ac:dyDescent="0.3">
      <c r="F2137" s="652"/>
    </row>
    <row r="2138" spans="6:6" x14ac:dyDescent="0.3">
      <c r="F2138" s="652"/>
    </row>
    <row r="2139" spans="6:6" x14ac:dyDescent="0.3">
      <c r="F2139" s="652"/>
    </row>
    <row r="2140" spans="6:6" x14ac:dyDescent="0.3">
      <c r="F2140" s="652"/>
    </row>
    <row r="2141" spans="6:6" x14ac:dyDescent="0.3">
      <c r="F2141" s="652"/>
    </row>
    <row r="2142" spans="6:6" x14ac:dyDescent="0.3">
      <c r="F2142" s="652"/>
    </row>
    <row r="2143" spans="6:6" x14ac:dyDescent="0.3">
      <c r="F2143" s="652"/>
    </row>
    <row r="2144" spans="6:6" x14ac:dyDescent="0.3">
      <c r="F2144" s="652"/>
    </row>
    <row r="2145" spans="6:6" x14ac:dyDescent="0.3">
      <c r="F2145" s="652"/>
    </row>
    <row r="2146" spans="6:6" x14ac:dyDescent="0.3">
      <c r="F2146" s="652"/>
    </row>
    <row r="2147" spans="6:6" x14ac:dyDescent="0.3">
      <c r="F2147" s="652"/>
    </row>
    <row r="2148" spans="6:6" x14ac:dyDescent="0.3">
      <c r="F2148" s="652"/>
    </row>
    <row r="2149" spans="6:6" x14ac:dyDescent="0.3">
      <c r="F2149" s="652"/>
    </row>
    <row r="2150" spans="6:6" x14ac:dyDescent="0.3">
      <c r="F2150" s="652"/>
    </row>
    <row r="2151" spans="6:6" x14ac:dyDescent="0.3">
      <c r="F2151" s="652"/>
    </row>
    <row r="2152" spans="6:6" x14ac:dyDescent="0.3">
      <c r="F2152" s="652"/>
    </row>
    <row r="2153" spans="6:6" x14ac:dyDescent="0.3">
      <c r="F2153" s="652"/>
    </row>
    <row r="2154" spans="6:6" x14ac:dyDescent="0.3">
      <c r="F2154" s="652"/>
    </row>
    <row r="2155" spans="6:6" x14ac:dyDescent="0.3">
      <c r="F2155" s="652"/>
    </row>
    <row r="2156" spans="6:6" x14ac:dyDescent="0.3">
      <c r="F2156" s="652"/>
    </row>
    <row r="2157" spans="6:6" x14ac:dyDescent="0.3">
      <c r="F2157" s="652"/>
    </row>
    <row r="2158" spans="6:6" x14ac:dyDescent="0.3">
      <c r="F2158" s="652"/>
    </row>
    <row r="2159" spans="6:6" x14ac:dyDescent="0.3">
      <c r="F2159" s="652"/>
    </row>
    <row r="2160" spans="6:6" x14ac:dyDescent="0.3">
      <c r="F2160" s="652"/>
    </row>
    <row r="2161" spans="6:6" x14ac:dyDescent="0.3">
      <c r="F2161" s="652"/>
    </row>
    <row r="2162" spans="6:6" x14ac:dyDescent="0.3">
      <c r="F2162" s="652"/>
    </row>
    <row r="2163" spans="6:6" x14ac:dyDescent="0.3">
      <c r="F2163" s="652"/>
    </row>
    <row r="2164" spans="6:6" x14ac:dyDescent="0.3">
      <c r="F2164" s="652"/>
    </row>
    <row r="2165" spans="6:6" x14ac:dyDescent="0.3">
      <c r="F2165" s="652"/>
    </row>
    <row r="2166" spans="6:6" x14ac:dyDescent="0.3">
      <c r="F2166" s="652"/>
    </row>
    <row r="2167" spans="6:6" x14ac:dyDescent="0.3">
      <c r="F2167" s="652"/>
    </row>
    <row r="2168" spans="6:6" x14ac:dyDescent="0.3">
      <c r="F2168" s="652"/>
    </row>
    <row r="2169" spans="6:6" x14ac:dyDescent="0.3">
      <c r="F2169" s="652"/>
    </row>
    <row r="2170" spans="6:6" x14ac:dyDescent="0.3">
      <c r="F2170" s="652"/>
    </row>
    <row r="2171" spans="6:6" x14ac:dyDescent="0.3">
      <c r="F2171" s="652"/>
    </row>
    <row r="2172" spans="6:6" x14ac:dyDescent="0.3">
      <c r="F2172" s="652"/>
    </row>
    <row r="2173" spans="6:6" x14ac:dyDescent="0.3">
      <c r="F2173" s="652"/>
    </row>
    <row r="2174" spans="6:6" x14ac:dyDescent="0.3">
      <c r="F2174" s="652"/>
    </row>
    <row r="2175" spans="6:6" x14ac:dyDescent="0.3">
      <c r="F2175" s="652"/>
    </row>
    <row r="2176" spans="6:6" x14ac:dyDescent="0.3">
      <c r="F2176" s="652"/>
    </row>
    <row r="2177" spans="6:6" x14ac:dyDescent="0.3">
      <c r="F2177" s="652"/>
    </row>
    <row r="2178" spans="6:6" x14ac:dyDescent="0.3">
      <c r="F2178" s="652"/>
    </row>
    <row r="2179" spans="6:6" x14ac:dyDescent="0.3">
      <c r="F2179" s="652"/>
    </row>
    <row r="2180" spans="6:6" x14ac:dyDescent="0.3">
      <c r="F2180" s="652"/>
    </row>
    <row r="2181" spans="6:6" x14ac:dyDescent="0.3">
      <c r="F2181" s="652"/>
    </row>
    <row r="2182" spans="6:6" x14ac:dyDescent="0.3">
      <c r="F2182" s="652"/>
    </row>
    <row r="2183" spans="6:6" x14ac:dyDescent="0.3">
      <c r="F2183" s="652"/>
    </row>
    <row r="2184" spans="6:6" x14ac:dyDescent="0.3">
      <c r="F2184" s="652"/>
    </row>
    <row r="2185" spans="6:6" x14ac:dyDescent="0.3">
      <c r="F2185" s="652"/>
    </row>
    <row r="2186" spans="6:6" x14ac:dyDescent="0.3">
      <c r="F2186" s="652"/>
    </row>
    <row r="2187" spans="6:6" x14ac:dyDescent="0.3">
      <c r="F2187" s="652"/>
    </row>
    <row r="2188" spans="6:6" x14ac:dyDescent="0.3">
      <c r="F2188" s="652"/>
    </row>
    <row r="2189" spans="6:6" x14ac:dyDescent="0.3">
      <c r="F2189" s="652"/>
    </row>
    <row r="2190" spans="6:6" x14ac:dyDescent="0.3">
      <c r="F2190" s="652"/>
    </row>
    <row r="2191" spans="6:6" x14ac:dyDescent="0.3">
      <c r="F2191" s="652"/>
    </row>
    <row r="2192" spans="6:6" x14ac:dyDescent="0.3">
      <c r="F2192" s="652"/>
    </row>
    <row r="2193" spans="6:6" x14ac:dyDescent="0.3">
      <c r="F2193" s="652"/>
    </row>
    <row r="2194" spans="6:6" x14ac:dyDescent="0.3">
      <c r="F2194" s="652"/>
    </row>
    <row r="2195" spans="6:6" x14ac:dyDescent="0.3">
      <c r="F2195" s="652"/>
    </row>
    <row r="2196" spans="6:6" x14ac:dyDescent="0.3">
      <c r="F2196" s="652"/>
    </row>
    <row r="2197" spans="6:6" x14ac:dyDescent="0.3">
      <c r="F2197" s="652"/>
    </row>
    <row r="2198" spans="6:6" x14ac:dyDescent="0.3">
      <c r="F2198" s="652"/>
    </row>
    <row r="2199" spans="6:6" x14ac:dyDescent="0.3">
      <c r="F2199" s="652"/>
    </row>
    <row r="2200" spans="6:6" x14ac:dyDescent="0.3">
      <c r="F2200" s="652"/>
    </row>
    <row r="2201" spans="6:6" x14ac:dyDescent="0.3">
      <c r="F2201" s="652"/>
    </row>
    <row r="2202" spans="6:6" x14ac:dyDescent="0.3">
      <c r="F2202" s="652"/>
    </row>
    <row r="2203" spans="6:6" x14ac:dyDescent="0.3">
      <c r="F2203" s="652"/>
    </row>
    <row r="2204" spans="6:6" x14ac:dyDescent="0.3">
      <c r="F2204" s="652"/>
    </row>
    <row r="2205" spans="6:6" x14ac:dyDescent="0.3">
      <c r="F2205" s="652"/>
    </row>
    <row r="2206" spans="6:6" x14ac:dyDescent="0.3">
      <c r="F2206" s="652"/>
    </row>
    <row r="2207" spans="6:6" x14ac:dyDescent="0.3">
      <c r="F2207" s="652"/>
    </row>
    <row r="2208" spans="6:6" x14ac:dyDescent="0.3">
      <c r="F2208" s="652"/>
    </row>
    <row r="2209" spans="6:6" x14ac:dyDescent="0.3">
      <c r="F2209" s="652"/>
    </row>
    <row r="2210" spans="6:6" x14ac:dyDescent="0.3">
      <c r="F2210" s="652"/>
    </row>
    <row r="2211" spans="6:6" x14ac:dyDescent="0.3">
      <c r="F2211" s="652"/>
    </row>
    <row r="2212" spans="6:6" x14ac:dyDescent="0.3">
      <c r="F2212" s="652"/>
    </row>
    <row r="2213" spans="6:6" x14ac:dyDescent="0.3">
      <c r="F2213" s="652"/>
    </row>
    <row r="2214" spans="6:6" x14ac:dyDescent="0.3">
      <c r="F2214" s="652"/>
    </row>
    <row r="2215" spans="6:6" x14ac:dyDescent="0.3">
      <c r="F2215" s="652"/>
    </row>
    <row r="2216" spans="6:6" x14ac:dyDescent="0.3">
      <c r="F2216" s="652"/>
    </row>
    <row r="2217" spans="6:6" x14ac:dyDescent="0.3">
      <c r="F2217" s="652"/>
    </row>
    <row r="2218" spans="6:6" x14ac:dyDescent="0.3">
      <c r="F2218" s="652"/>
    </row>
    <row r="2219" spans="6:6" x14ac:dyDescent="0.3">
      <c r="F2219" s="652"/>
    </row>
    <row r="2220" spans="6:6" x14ac:dyDescent="0.3">
      <c r="F2220" s="652"/>
    </row>
    <row r="2221" spans="6:6" x14ac:dyDescent="0.3">
      <c r="F2221" s="652"/>
    </row>
    <row r="2222" spans="6:6" x14ac:dyDescent="0.3">
      <c r="F2222" s="652"/>
    </row>
    <row r="2223" spans="6:6" x14ac:dyDescent="0.3">
      <c r="F2223" s="652"/>
    </row>
    <row r="2224" spans="6:6" x14ac:dyDescent="0.3">
      <c r="F2224" s="652"/>
    </row>
    <row r="2225" spans="6:6" x14ac:dyDescent="0.3">
      <c r="F2225" s="652"/>
    </row>
  </sheetData>
  <autoFilter ref="F1:F1768"/>
  <mergeCells count="4">
    <mergeCell ref="A1:F1"/>
    <mergeCell ref="A4:F4"/>
    <mergeCell ref="A5:F5"/>
    <mergeCell ref="A2:F2"/>
  </mergeCells>
  <pageMargins left="0.25" right="0.25" top="0.75" bottom="0.75" header="0.3" footer="0.3"/>
  <pageSetup scale="70" orientation="landscape" horizontalDpi="300" verticalDpi="300" r:id="rId1"/>
  <headerFooter>
    <oddHeader>Page &amp;P of &amp;N</oddHeader>
  </headerFooter>
  <rowBreaks count="30" manualBreakCount="30">
    <brk id="67" max="16383" man="1"/>
    <brk id="110" max="244" man="1"/>
    <brk id="178" max="16383" man="1"/>
    <brk id="204" max="16383" man="1"/>
    <brk id="239" max="16383" man="1"/>
    <brk id="341" max="16383" man="1"/>
    <brk id="374" max="16383" man="1"/>
    <brk id="415" max="16383" man="1"/>
    <brk id="443" max="16383" man="1"/>
    <brk id="487" max="244" man="1"/>
    <brk id="524" max="16383" man="1"/>
    <brk id="561" max="16383" man="1"/>
    <brk id="604" max="16383" man="1"/>
    <brk id="639" max="16383" man="1"/>
    <brk id="676" max="16383" man="1"/>
    <brk id="713" max="16383" man="1"/>
    <brk id="756" max="16383" man="1"/>
    <brk id="799" max="16383" man="1"/>
    <brk id="840" max="16383" man="1"/>
    <brk id="879" max="16383" man="1"/>
    <brk id="905" max="16383" man="1"/>
    <brk id="943" max="16383" man="1"/>
    <brk id="976" max="16383" man="1"/>
    <brk id="1019" max="16383" man="1"/>
    <brk id="1059" max="16383" man="1"/>
    <brk id="1103" max="244" man="1"/>
    <brk id="1191" max="244" man="1"/>
    <brk id="1226" max="16383" man="1"/>
    <brk id="1289" max="16383" man="1"/>
    <brk id="13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92"/>
  <sheetViews>
    <sheetView topLeftCell="B1" zoomScaleNormal="100" workbookViewId="0">
      <selection activeCell="B7" sqref="B7"/>
    </sheetView>
  </sheetViews>
  <sheetFormatPr defaultRowHeight="14.4" x14ac:dyDescent="0.3"/>
  <cols>
    <col min="1" max="1" width="14.6640625" hidden="1" customWidth="1"/>
    <col min="2" max="2" width="31.33203125" style="1" customWidth="1"/>
    <col min="3" max="3" width="19.33203125" style="1" customWidth="1"/>
    <col min="4" max="4" width="18.109375" style="2" customWidth="1"/>
    <col min="5" max="5" width="15.44140625" style="1" hidden="1" customWidth="1"/>
    <col min="6" max="6" width="15.33203125" style="1" hidden="1" customWidth="1"/>
    <col min="7" max="7" width="17.33203125" style="1" customWidth="1"/>
    <col min="8" max="8" width="23.109375" style="45" customWidth="1"/>
    <col min="9" max="9" width="18" style="322" customWidth="1"/>
    <col min="10" max="10" width="26" style="406" customWidth="1"/>
    <col min="11" max="11" width="9.44140625" style="391" customWidth="1"/>
    <col min="12" max="12" width="15.44140625" style="391" customWidth="1"/>
    <col min="13" max="13" width="18.109375" style="391" customWidth="1"/>
    <col min="14" max="14" width="15.44140625" style="391" hidden="1" customWidth="1"/>
    <col min="15" max="15" width="15.33203125" style="391" hidden="1" customWidth="1"/>
    <col min="16" max="16" width="17.33203125" style="391" customWidth="1"/>
    <col min="17" max="17" width="13.88671875" style="391" hidden="1" customWidth="1"/>
    <col min="18" max="18" width="13.6640625" style="391" hidden="1" customWidth="1"/>
    <col min="19" max="19" width="16.88671875" style="391" hidden="1" customWidth="1"/>
    <col min="20" max="20" width="13.5546875" style="391" hidden="1" customWidth="1"/>
    <col min="21" max="21" width="15.44140625" style="391" hidden="1" customWidth="1"/>
    <col min="22" max="22" width="18" style="391" hidden="1" customWidth="1"/>
    <col min="23" max="23" width="14.5546875" style="391" customWidth="1"/>
    <col min="24" max="24" width="18" style="391" customWidth="1"/>
    <col min="25" max="37" width="9.109375" style="391" customWidth="1"/>
    <col min="38" max="45" width="9.109375" style="328" customWidth="1"/>
  </cols>
  <sheetData>
    <row r="1" spans="1:20" ht="22.8" x14ac:dyDescent="0.4">
      <c r="B1" s="844" t="s">
        <v>0</v>
      </c>
      <c r="C1" s="844"/>
      <c r="D1" s="844"/>
      <c r="E1" s="844"/>
      <c r="F1" s="844"/>
      <c r="G1" s="844"/>
      <c r="H1" s="844"/>
      <c r="I1" s="844"/>
    </row>
    <row r="2" spans="1:20" ht="22.8" x14ac:dyDescent="0.4">
      <c r="A2" s="3" t="s">
        <v>687</v>
      </c>
      <c r="B2" s="844" t="s">
        <v>1641</v>
      </c>
      <c r="C2" s="844"/>
      <c r="D2" s="844"/>
      <c r="E2" s="844"/>
      <c r="F2" s="844"/>
      <c r="G2" s="844"/>
      <c r="H2" s="844"/>
      <c r="I2" s="844"/>
    </row>
    <row r="3" spans="1:20" s="678" customFormat="1" ht="22.8" x14ac:dyDescent="0.4">
      <c r="A3" s="3"/>
      <c r="B3" s="850"/>
      <c r="C3" s="850"/>
      <c r="D3" s="850"/>
      <c r="E3" s="850"/>
      <c r="F3" s="850"/>
      <c r="G3" s="850"/>
      <c r="H3" s="850"/>
      <c r="I3" s="850"/>
    </row>
    <row r="4" spans="1:20" s="678" customFormat="1" ht="22.8" x14ac:dyDescent="0.4">
      <c r="A4" s="3"/>
      <c r="B4" s="844" t="s">
        <v>1639</v>
      </c>
      <c r="C4" s="844"/>
      <c r="D4" s="844"/>
      <c r="E4" s="844"/>
      <c r="F4" s="844"/>
      <c r="G4" s="844"/>
      <c r="H4" s="844"/>
      <c r="I4" s="844"/>
    </row>
    <row r="5" spans="1:20" s="678" customFormat="1" ht="22.8" x14ac:dyDescent="0.4">
      <c r="A5" s="3"/>
      <c r="B5" s="850"/>
      <c r="C5" s="850"/>
      <c r="D5" s="850"/>
      <c r="E5" s="850"/>
      <c r="F5" s="850"/>
      <c r="G5" s="850"/>
      <c r="H5" s="850"/>
      <c r="I5" s="850"/>
    </row>
    <row r="6" spans="1:20" ht="16.2" thickBot="1" x14ac:dyDescent="0.35">
      <c r="A6" s="3"/>
      <c r="B6" s="855" t="s">
        <v>1643</v>
      </c>
      <c r="C6" s="848"/>
      <c r="D6" s="849"/>
      <c r="E6" s="849"/>
      <c r="F6" s="849"/>
      <c r="G6" s="849"/>
      <c r="H6" s="329"/>
      <c r="I6" s="329"/>
    </row>
    <row r="7" spans="1:20" ht="23.25" customHeight="1" x14ac:dyDescent="0.3">
      <c r="B7" s="856"/>
      <c r="C7" s="857"/>
      <c r="D7" s="858"/>
      <c r="E7" s="859" t="s">
        <v>2</v>
      </c>
      <c r="F7" s="860" t="s">
        <v>1</v>
      </c>
      <c r="G7" s="861">
        <v>2021</v>
      </c>
      <c r="H7" s="460"/>
      <c r="I7" s="862"/>
      <c r="J7" s="738"/>
    </row>
    <row r="8" spans="1:20" ht="15" customHeight="1" x14ac:dyDescent="0.3">
      <c r="B8" s="863"/>
      <c r="C8" s="864"/>
      <c r="D8" s="865" t="s">
        <v>3</v>
      </c>
      <c r="E8" s="866" t="s">
        <v>4</v>
      </c>
      <c r="F8" s="867" t="s">
        <v>1108</v>
      </c>
      <c r="G8" s="868" t="s">
        <v>1275</v>
      </c>
      <c r="H8" s="461" t="s">
        <v>1593</v>
      </c>
      <c r="I8" s="869" t="s">
        <v>1450</v>
      </c>
      <c r="J8" s="738"/>
    </row>
    <row r="9" spans="1:20" ht="16.2" thickBot="1" x14ac:dyDescent="0.35">
      <c r="B9" s="870"/>
      <c r="C9" s="871"/>
      <c r="D9" s="872"/>
      <c r="E9" s="866" t="s">
        <v>1110</v>
      </c>
      <c r="F9" s="867" t="s">
        <v>1110</v>
      </c>
      <c r="G9" s="873" t="s">
        <v>1110</v>
      </c>
      <c r="H9" s="874"/>
      <c r="I9" s="875"/>
      <c r="T9" s="392"/>
    </row>
    <row r="10" spans="1:20" ht="15.6" x14ac:dyDescent="0.3">
      <c r="A10" t="s">
        <v>688</v>
      </c>
      <c r="B10" s="876" t="s">
        <v>1545</v>
      </c>
      <c r="C10" s="877"/>
      <c r="D10" s="878"/>
      <c r="E10" s="879"/>
      <c r="F10" s="879"/>
      <c r="G10" s="880"/>
      <c r="H10" s="880"/>
      <c r="I10" s="881"/>
    </row>
    <row r="11" spans="1:20" ht="15.6" x14ac:dyDescent="0.3">
      <c r="A11" t="s">
        <v>688</v>
      </c>
      <c r="B11" s="882"/>
      <c r="C11" s="883"/>
      <c r="D11" s="884"/>
      <c r="E11" s="879"/>
      <c r="F11" s="879"/>
      <c r="G11" s="879"/>
      <c r="H11" s="885"/>
      <c r="I11" s="886"/>
    </row>
    <row r="12" spans="1:20" ht="15.6" x14ac:dyDescent="0.3">
      <c r="A12" t="s">
        <v>688</v>
      </c>
      <c r="B12" s="887" t="s">
        <v>1569</v>
      </c>
      <c r="C12" s="883"/>
      <c r="D12" s="884"/>
      <c r="E12" s="879"/>
      <c r="F12" s="879"/>
      <c r="G12" s="879"/>
      <c r="H12" s="879"/>
      <c r="I12" s="888"/>
    </row>
    <row r="13" spans="1:20" ht="15.6" x14ac:dyDescent="0.3">
      <c r="A13" t="s">
        <v>688</v>
      </c>
      <c r="B13" s="887"/>
      <c r="C13" s="883"/>
      <c r="D13" s="884"/>
      <c r="E13" s="879"/>
      <c r="F13" s="879"/>
      <c r="G13" s="879"/>
      <c r="H13" s="879"/>
      <c r="I13" s="888"/>
    </row>
    <row r="14" spans="1:20" ht="15.6" x14ac:dyDescent="0.3">
      <c r="A14" t="s">
        <v>688</v>
      </c>
      <c r="B14" s="882" t="s">
        <v>5</v>
      </c>
      <c r="C14" s="883" t="s">
        <v>6</v>
      </c>
      <c r="D14" s="305" t="s">
        <v>7</v>
      </c>
      <c r="E14" s="889">
        <v>542.91598399999998</v>
      </c>
      <c r="F14" s="890">
        <v>3887.2784454399998</v>
      </c>
      <c r="G14" s="891">
        <v>13290.58328832</v>
      </c>
      <c r="H14" s="892">
        <f>G14*1.5</f>
        <v>19935.874932480001</v>
      </c>
      <c r="I14" s="608">
        <f>ROUND(G14+H14,0)</f>
        <v>33226</v>
      </c>
    </row>
    <row r="15" spans="1:20" ht="15.6" x14ac:dyDescent="0.3">
      <c r="A15" t="s">
        <v>688</v>
      </c>
      <c r="B15" s="882"/>
      <c r="C15" s="883"/>
      <c r="D15" s="884"/>
      <c r="E15" s="889"/>
      <c r="F15" s="890"/>
      <c r="G15" s="891"/>
      <c r="H15" s="892"/>
      <c r="I15" s="893"/>
    </row>
    <row r="16" spans="1:20" ht="15.6" x14ac:dyDescent="0.3">
      <c r="A16" t="s">
        <v>688</v>
      </c>
      <c r="B16" s="882" t="s">
        <v>5</v>
      </c>
      <c r="C16" s="883" t="s">
        <v>8</v>
      </c>
      <c r="D16" s="894"/>
      <c r="E16" s="895"/>
      <c r="F16" s="896"/>
      <c r="G16" s="897"/>
      <c r="H16" s="892"/>
      <c r="I16" s="893"/>
    </row>
    <row r="17" spans="1:9" ht="15.6" x14ac:dyDescent="0.3">
      <c r="A17" t="s">
        <v>688</v>
      </c>
      <c r="B17" s="882"/>
      <c r="C17" s="883" t="s">
        <v>9</v>
      </c>
      <c r="D17" s="898" t="s">
        <v>7</v>
      </c>
      <c r="E17" s="899">
        <v>751.13001599999996</v>
      </c>
      <c r="F17" s="900">
        <v>5378.0909145599999</v>
      </c>
      <c r="G17" s="901">
        <v>18387.662791679999</v>
      </c>
      <c r="H17" s="892">
        <f t="shared" ref="H17:H23" si="0">G17*1.5</f>
        <v>27581.494187519998</v>
      </c>
      <c r="I17" s="608">
        <f t="shared" ref="I17:I23" si="1">ROUND(G17+H17,0)</f>
        <v>45969</v>
      </c>
    </row>
    <row r="18" spans="1:9" ht="15.6" x14ac:dyDescent="0.3">
      <c r="A18" t="s">
        <v>688</v>
      </c>
      <c r="B18" s="882"/>
      <c r="C18" s="883" t="s">
        <v>10</v>
      </c>
      <c r="D18" s="898" t="s">
        <v>7</v>
      </c>
      <c r="E18" s="899">
        <v>778.71663999999987</v>
      </c>
      <c r="F18" s="900">
        <v>5575.6111423999992</v>
      </c>
      <c r="G18" s="901">
        <v>19062.983347199995</v>
      </c>
      <c r="H18" s="892">
        <f t="shared" si="0"/>
        <v>28594.475020799993</v>
      </c>
      <c r="I18" s="608">
        <f t="shared" si="1"/>
        <v>47657</v>
      </c>
    </row>
    <row r="19" spans="1:9" ht="15.6" x14ac:dyDescent="0.3">
      <c r="A19" t="s">
        <v>688</v>
      </c>
      <c r="B19" s="882"/>
      <c r="C19" s="883" t="s">
        <v>11</v>
      </c>
      <c r="D19" s="898" t="s">
        <v>7</v>
      </c>
      <c r="E19" s="899">
        <v>810.46783999999991</v>
      </c>
      <c r="F19" s="900">
        <v>5802.9497343999992</v>
      </c>
      <c r="G19" s="901">
        <v>19840.252723199999</v>
      </c>
      <c r="H19" s="892">
        <f t="shared" si="0"/>
        <v>29760.379084799999</v>
      </c>
      <c r="I19" s="608">
        <f t="shared" si="1"/>
        <v>49601</v>
      </c>
    </row>
    <row r="20" spans="1:9" ht="15.6" x14ac:dyDescent="0.3">
      <c r="A20" t="s">
        <v>688</v>
      </c>
      <c r="B20" s="882"/>
      <c r="C20" s="883" t="s">
        <v>12</v>
      </c>
      <c r="D20" s="898" t="s">
        <v>7</v>
      </c>
      <c r="E20" s="899">
        <v>841.70216000000005</v>
      </c>
      <c r="F20" s="900">
        <v>6026.5874656000005</v>
      </c>
      <c r="G20" s="901">
        <v>20604.868876799999</v>
      </c>
      <c r="H20" s="892">
        <f t="shared" si="0"/>
        <v>30907.303315199999</v>
      </c>
      <c r="I20" s="608">
        <f t="shared" si="1"/>
        <v>51512</v>
      </c>
    </row>
    <row r="21" spans="1:9" ht="15.6" x14ac:dyDescent="0.3">
      <c r="A21" t="s">
        <v>688</v>
      </c>
      <c r="B21" s="882"/>
      <c r="C21" s="883" t="s">
        <v>13</v>
      </c>
      <c r="D21" s="898" t="s">
        <v>7</v>
      </c>
      <c r="E21" s="899">
        <v>873.45336000000009</v>
      </c>
      <c r="F21" s="900">
        <v>6253.9260576000006</v>
      </c>
      <c r="G21" s="901">
        <v>21382.138252800003</v>
      </c>
      <c r="H21" s="892">
        <f t="shared" si="0"/>
        <v>32073.207379200005</v>
      </c>
      <c r="I21" s="608">
        <f t="shared" si="1"/>
        <v>53455</v>
      </c>
    </row>
    <row r="22" spans="1:9" ht="15.6" x14ac:dyDescent="0.3">
      <c r="A22" t="s">
        <v>688</v>
      </c>
      <c r="B22" s="882"/>
      <c r="C22" s="883" t="s">
        <v>14</v>
      </c>
      <c r="D22" s="898" t="s">
        <v>7</v>
      </c>
      <c r="E22" s="899">
        <v>905.20456000000001</v>
      </c>
      <c r="F22" s="900">
        <v>6481.2646496000007</v>
      </c>
      <c r="G22" s="901">
        <v>22159.407628800003</v>
      </c>
      <c r="H22" s="892">
        <f t="shared" si="0"/>
        <v>33239.111443200003</v>
      </c>
      <c r="I22" s="608">
        <f t="shared" si="1"/>
        <v>55399</v>
      </c>
    </row>
    <row r="23" spans="1:9" ht="15.6" x14ac:dyDescent="0.3">
      <c r="A23" t="s">
        <v>688</v>
      </c>
      <c r="B23" s="882"/>
      <c r="C23" s="883" t="s">
        <v>15</v>
      </c>
      <c r="D23" s="898" t="s">
        <v>7</v>
      </c>
      <c r="E23" s="899">
        <v>936.95576000000005</v>
      </c>
      <c r="F23" s="900">
        <v>6708.6032416000007</v>
      </c>
      <c r="G23" s="901">
        <v>22936.677004800003</v>
      </c>
      <c r="H23" s="892">
        <f t="shared" si="0"/>
        <v>34405.015507200005</v>
      </c>
      <c r="I23" s="608">
        <f t="shared" si="1"/>
        <v>57342</v>
      </c>
    </row>
    <row r="24" spans="1:9" ht="15.6" x14ac:dyDescent="0.3">
      <c r="A24" t="s">
        <v>688</v>
      </c>
      <c r="B24" s="882"/>
      <c r="C24" s="883"/>
      <c r="D24" s="898"/>
      <c r="E24" s="899"/>
      <c r="F24" s="900"/>
      <c r="G24" s="901"/>
      <c r="H24" s="892"/>
      <c r="I24" s="893"/>
    </row>
    <row r="25" spans="1:9" ht="15.6" x14ac:dyDescent="0.3">
      <c r="A25" t="s">
        <v>688</v>
      </c>
      <c r="B25" s="887" t="s">
        <v>16</v>
      </c>
      <c r="C25" s="883"/>
      <c r="D25" s="902"/>
      <c r="E25" s="899"/>
      <c r="F25" s="900"/>
      <c r="G25" s="901"/>
      <c r="H25" s="892"/>
      <c r="I25" s="893"/>
    </row>
    <row r="26" spans="1:9" ht="15.6" x14ac:dyDescent="0.3">
      <c r="A26" t="s">
        <v>688</v>
      </c>
      <c r="B26" s="882" t="s">
        <v>5</v>
      </c>
      <c r="C26" s="883" t="s">
        <v>6</v>
      </c>
      <c r="D26" s="898" t="s">
        <v>7</v>
      </c>
      <c r="E26" s="899">
        <v>132.91199999999998</v>
      </c>
      <c r="F26" s="900">
        <v>951.64991999999984</v>
      </c>
      <c r="G26" s="901">
        <v>3253.6857599999994</v>
      </c>
      <c r="H26" s="892">
        <f>G26*1.5</f>
        <v>4880.5286399999986</v>
      </c>
      <c r="I26" s="608">
        <f>ROUND(G26+H26,0)</f>
        <v>8134</v>
      </c>
    </row>
    <row r="27" spans="1:9" ht="15.6" x14ac:dyDescent="0.3">
      <c r="A27" t="s">
        <v>688</v>
      </c>
      <c r="B27" s="882"/>
      <c r="C27" s="883"/>
      <c r="D27" s="902"/>
      <c r="E27" s="899"/>
      <c r="F27" s="900"/>
      <c r="G27" s="901"/>
      <c r="H27" s="892"/>
      <c r="I27" s="893"/>
    </row>
    <row r="28" spans="1:9" ht="15.6" x14ac:dyDescent="0.3">
      <c r="A28" t="s">
        <v>688</v>
      </c>
      <c r="B28" s="882" t="s">
        <v>5</v>
      </c>
      <c r="C28" s="883" t="s">
        <v>8</v>
      </c>
      <c r="D28" s="902"/>
      <c r="E28" s="899"/>
      <c r="F28" s="900"/>
      <c r="G28" s="901"/>
      <c r="H28" s="892"/>
      <c r="I28" s="893"/>
    </row>
    <row r="29" spans="1:9" ht="15.6" x14ac:dyDescent="0.3">
      <c r="A29" t="s">
        <v>688</v>
      </c>
      <c r="B29" s="882"/>
      <c r="C29" s="883" t="s">
        <v>9</v>
      </c>
      <c r="D29" s="898" t="s">
        <v>7</v>
      </c>
      <c r="E29" s="899">
        <v>149.39308800000001</v>
      </c>
      <c r="F29" s="900">
        <v>1069.6545100800001</v>
      </c>
      <c r="G29" s="901">
        <v>3657.1427942400005</v>
      </c>
      <c r="H29" s="892">
        <f t="shared" ref="H29:H35" si="2">G29*1.5</f>
        <v>5485.7141913600008</v>
      </c>
      <c r="I29" s="608">
        <f t="shared" ref="I29:I35" si="3">ROUND(G29+H29,0)</f>
        <v>9143</v>
      </c>
    </row>
    <row r="30" spans="1:9" ht="15.6" x14ac:dyDescent="0.3">
      <c r="A30" t="s">
        <v>688</v>
      </c>
      <c r="B30" s="882"/>
      <c r="C30" s="883" t="s">
        <v>10</v>
      </c>
      <c r="D30" s="898" t="s">
        <v>7</v>
      </c>
      <c r="E30" s="899">
        <v>155.06399999999999</v>
      </c>
      <c r="F30" s="900">
        <v>1110.2582399999999</v>
      </c>
      <c r="G30" s="901">
        <v>3795.9667199999999</v>
      </c>
      <c r="H30" s="892">
        <f t="shared" si="2"/>
        <v>5693.9500799999996</v>
      </c>
      <c r="I30" s="608">
        <f t="shared" si="3"/>
        <v>9490</v>
      </c>
    </row>
    <row r="31" spans="1:9" ht="15.6" x14ac:dyDescent="0.3">
      <c r="A31" t="s">
        <v>688</v>
      </c>
      <c r="B31" s="882"/>
      <c r="C31" s="883" t="s">
        <v>11</v>
      </c>
      <c r="D31" s="898" t="s">
        <v>7</v>
      </c>
      <c r="E31" s="899">
        <v>162.44800000000001</v>
      </c>
      <c r="F31" s="900">
        <v>1163.1276800000001</v>
      </c>
      <c r="G31" s="901">
        <v>3976.7270400000007</v>
      </c>
      <c r="H31" s="892">
        <f t="shared" si="2"/>
        <v>5965.0905600000006</v>
      </c>
      <c r="I31" s="608">
        <f t="shared" si="3"/>
        <v>9942</v>
      </c>
    </row>
    <row r="32" spans="1:9" ht="15.6" x14ac:dyDescent="0.3">
      <c r="A32" t="s">
        <v>688</v>
      </c>
      <c r="B32" s="882"/>
      <c r="C32" s="883" t="s">
        <v>12</v>
      </c>
      <c r="D32" s="898" t="s">
        <v>7</v>
      </c>
      <c r="E32" s="899">
        <v>186.07679999999999</v>
      </c>
      <c r="F32" s="900">
        <v>1332.309888</v>
      </c>
      <c r="G32" s="901">
        <v>4555.1600639999997</v>
      </c>
      <c r="H32" s="892">
        <f t="shared" si="2"/>
        <v>6832.7400959999995</v>
      </c>
      <c r="I32" s="608">
        <f t="shared" si="3"/>
        <v>11388</v>
      </c>
    </row>
    <row r="33" spans="1:9" ht="15.6" x14ac:dyDescent="0.3">
      <c r="A33" t="s">
        <v>688</v>
      </c>
      <c r="B33" s="882"/>
      <c r="C33" s="883" t="s">
        <v>13</v>
      </c>
      <c r="D33" s="898" t="s">
        <v>7</v>
      </c>
      <c r="E33" s="899">
        <v>206.0136</v>
      </c>
      <c r="F33" s="900">
        <v>1475.057376</v>
      </c>
      <c r="G33" s="901">
        <v>5043.2129279999999</v>
      </c>
      <c r="H33" s="892">
        <f t="shared" si="2"/>
        <v>7564.8193919999994</v>
      </c>
      <c r="I33" s="608">
        <f t="shared" si="3"/>
        <v>12608</v>
      </c>
    </row>
    <row r="34" spans="1:9" ht="15.6" x14ac:dyDescent="0.3">
      <c r="A34" t="s">
        <v>688</v>
      </c>
      <c r="B34" s="882"/>
      <c r="C34" s="883" t="s">
        <v>14</v>
      </c>
      <c r="D34" s="898" t="s">
        <v>7</v>
      </c>
      <c r="E34" s="899">
        <v>225.9504</v>
      </c>
      <c r="F34" s="900">
        <v>1617.804864</v>
      </c>
      <c r="G34" s="901">
        <v>5531.2657920000001</v>
      </c>
      <c r="H34" s="892">
        <f t="shared" si="2"/>
        <v>8296.8986880000011</v>
      </c>
      <c r="I34" s="608">
        <f t="shared" si="3"/>
        <v>13828</v>
      </c>
    </row>
    <row r="35" spans="1:9" ht="15.6" x14ac:dyDescent="0.3">
      <c r="A35" t="s">
        <v>688</v>
      </c>
      <c r="B35" s="882"/>
      <c r="C35" s="883" t="s">
        <v>15</v>
      </c>
      <c r="D35" s="898" t="s">
        <v>7</v>
      </c>
      <c r="E35" s="899">
        <v>265.82399999999996</v>
      </c>
      <c r="F35" s="900">
        <v>1903.2998399999997</v>
      </c>
      <c r="G35" s="901">
        <v>6507.3715199999988</v>
      </c>
      <c r="H35" s="892">
        <f t="shared" si="2"/>
        <v>9761.0572799999973</v>
      </c>
      <c r="I35" s="608">
        <f t="shared" si="3"/>
        <v>16268</v>
      </c>
    </row>
    <row r="36" spans="1:9" ht="16.5" customHeight="1" x14ac:dyDescent="0.3">
      <c r="A36" t="s">
        <v>688</v>
      </c>
      <c r="B36" s="882"/>
      <c r="C36" s="883" t="s">
        <v>18</v>
      </c>
      <c r="D36" s="898"/>
      <c r="E36" s="899"/>
      <c r="F36" s="900"/>
      <c r="G36" s="901"/>
      <c r="H36" s="892"/>
      <c r="I36" s="893"/>
    </row>
    <row r="37" spans="1:9" ht="15" hidden="1" customHeight="1" x14ac:dyDescent="0.3">
      <c r="A37" t="s">
        <v>688</v>
      </c>
      <c r="B37" s="882" t="s">
        <v>17</v>
      </c>
      <c r="C37" s="883"/>
      <c r="D37" s="898" t="s">
        <v>7</v>
      </c>
      <c r="E37" s="899"/>
      <c r="F37" s="900"/>
      <c r="G37" s="901"/>
      <c r="H37" s="892"/>
      <c r="I37" s="893"/>
    </row>
    <row r="38" spans="1:9" ht="15.6" x14ac:dyDescent="0.3">
      <c r="A38" t="s">
        <v>688</v>
      </c>
      <c r="B38" s="903" t="s">
        <v>1570</v>
      </c>
      <c r="C38" s="883"/>
      <c r="D38" s="902"/>
      <c r="E38" s="899"/>
      <c r="F38" s="900"/>
      <c r="G38" s="901"/>
      <c r="H38" s="892"/>
      <c r="I38" s="893"/>
    </row>
    <row r="39" spans="1:9" ht="15.6" x14ac:dyDescent="0.3">
      <c r="A39" t="s">
        <v>688</v>
      </c>
      <c r="B39" s="882"/>
      <c r="C39" s="883" t="s">
        <v>9</v>
      </c>
      <c r="D39" s="898" t="s">
        <v>7</v>
      </c>
      <c r="E39" s="899">
        <v>1122.3236960000002</v>
      </c>
      <c r="F39" s="900">
        <v>8035.837663360001</v>
      </c>
      <c r="G39" s="901">
        <v>47714.020682265604</v>
      </c>
      <c r="H39" s="892">
        <f>G39*1.8</f>
        <v>85885.237228078084</v>
      </c>
      <c r="I39" s="608">
        <f t="shared" ref="I39:I45" si="4">ROUND(G39+H39,0)</f>
        <v>133599</v>
      </c>
    </row>
    <row r="40" spans="1:9" ht="15.6" x14ac:dyDescent="0.3">
      <c r="A40" t="s">
        <v>688</v>
      </c>
      <c r="B40" s="882"/>
      <c r="C40" s="883" t="s">
        <v>10</v>
      </c>
      <c r="D40" s="898" t="s">
        <v>7</v>
      </c>
      <c r="E40" s="899">
        <v>1167.6171519999998</v>
      </c>
      <c r="F40" s="900">
        <v>8360.1388083199981</v>
      </c>
      <c r="G40" s="901">
        <v>49639.608553267193</v>
      </c>
      <c r="H40" s="892">
        <f t="shared" ref="H40:H47" si="5">G40*1.8</f>
        <v>89351.295395880952</v>
      </c>
      <c r="I40" s="608">
        <f t="shared" si="4"/>
        <v>138991</v>
      </c>
    </row>
    <row r="41" spans="1:9" ht="15.6" x14ac:dyDescent="0.3">
      <c r="A41" t="s">
        <v>688</v>
      </c>
      <c r="B41" s="882"/>
      <c r="C41" s="883" t="s">
        <v>11</v>
      </c>
      <c r="D41" s="898" t="s">
        <v>7</v>
      </c>
      <c r="E41" s="899">
        <v>1217.5920639999999</v>
      </c>
      <c r="F41" s="900">
        <v>8717.9591782400003</v>
      </c>
      <c r="G41" s="901">
        <v>51764.221972070402</v>
      </c>
      <c r="H41" s="892">
        <f t="shared" si="5"/>
        <v>93175.599549726729</v>
      </c>
      <c r="I41" s="608">
        <f t="shared" si="4"/>
        <v>144940</v>
      </c>
    </row>
    <row r="42" spans="1:9" ht="15.6" x14ac:dyDescent="0.3">
      <c r="A42" t="s">
        <v>688</v>
      </c>
      <c r="B42" s="882"/>
      <c r="C42" s="883" t="s">
        <v>12</v>
      </c>
      <c r="D42" s="898" t="s">
        <v>7</v>
      </c>
      <c r="E42" s="899">
        <v>1267.5522079999998</v>
      </c>
      <c r="F42" s="900">
        <v>9075.6738092799987</v>
      </c>
      <c r="G42" s="901">
        <v>53888.20755002879</v>
      </c>
      <c r="H42" s="892">
        <f t="shared" si="5"/>
        <v>96998.773590051831</v>
      </c>
      <c r="I42" s="608">
        <f t="shared" si="4"/>
        <v>150887</v>
      </c>
    </row>
    <row r="43" spans="1:9" ht="15.6" x14ac:dyDescent="0.3">
      <c r="A43" t="s">
        <v>688</v>
      </c>
      <c r="B43" s="882"/>
      <c r="C43" s="883" t="s">
        <v>13</v>
      </c>
      <c r="D43" s="898" t="s">
        <v>7</v>
      </c>
      <c r="E43" s="899">
        <v>1312.8456639999999</v>
      </c>
      <c r="F43" s="900">
        <v>9399.9749542400004</v>
      </c>
      <c r="G43" s="901">
        <v>55813.795421030409</v>
      </c>
      <c r="H43" s="892">
        <f t="shared" si="5"/>
        <v>100464.83175785474</v>
      </c>
      <c r="I43" s="608">
        <f t="shared" si="4"/>
        <v>156279</v>
      </c>
    </row>
    <row r="44" spans="1:9" ht="15.6" x14ac:dyDescent="0.3">
      <c r="A44" t="s">
        <v>688</v>
      </c>
      <c r="B44" s="882"/>
      <c r="C44" s="883" t="s">
        <v>14</v>
      </c>
      <c r="D44" s="898" t="s">
        <v>7</v>
      </c>
      <c r="E44" s="899">
        <v>1348.76144</v>
      </c>
      <c r="F44" s="900">
        <v>9657.1319103999995</v>
      </c>
      <c r="G44" s="901">
        <v>57340.704355583999</v>
      </c>
      <c r="H44" s="892">
        <f t="shared" si="5"/>
        <v>103213.26784005119</v>
      </c>
      <c r="I44" s="608">
        <f t="shared" si="4"/>
        <v>160554</v>
      </c>
    </row>
    <row r="45" spans="1:9" ht="15.6" x14ac:dyDescent="0.3">
      <c r="A45" t="s">
        <v>688</v>
      </c>
      <c r="B45" s="882"/>
      <c r="C45" s="883" t="s">
        <v>15</v>
      </c>
      <c r="D45" s="898" t="s">
        <v>7</v>
      </c>
      <c r="E45" s="899">
        <v>1407.5823839999998</v>
      </c>
      <c r="F45" s="900">
        <v>10078.289869439999</v>
      </c>
      <c r="G45" s="901">
        <v>59841.394440422395</v>
      </c>
      <c r="H45" s="892">
        <f t="shared" si="5"/>
        <v>107714.50999276032</v>
      </c>
      <c r="I45" s="608">
        <f t="shared" si="4"/>
        <v>167556</v>
      </c>
    </row>
    <row r="46" spans="1:9" ht="15.6" x14ac:dyDescent="0.3">
      <c r="A46" t="s">
        <v>688</v>
      </c>
      <c r="B46" s="882"/>
      <c r="C46" s="883"/>
      <c r="D46" s="898"/>
      <c r="E46" s="899"/>
      <c r="F46" s="900"/>
      <c r="G46" s="901"/>
      <c r="H46" s="892"/>
      <c r="I46" s="893"/>
    </row>
    <row r="47" spans="1:9" ht="15.6" x14ac:dyDescent="0.3">
      <c r="A47" t="s">
        <v>688</v>
      </c>
      <c r="B47" s="882" t="s">
        <v>17</v>
      </c>
      <c r="C47" s="883"/>
      <c r="D47" s="898" t="s">
        <v>7</v>
      </c>
      <c r="E47" s="899">
        <v>265.82399999999996</v>
      </c>
      <c r="F47" s="900">
        <v>1903.2998399999997</v>
      </c>
      <c r="G47" s="901">
        <v>11301.135206399998</v>
      </c>
      <c r="H47" s="892">
        <f t="shared" si="5"/>
        <v>20342.043371519998</v>
      </c>
      <c r="I47" s="608">
        <f>ROUND(G47+H47,0)</f>
        <v>31643</v>
      </c>
    </row>
    <row r="48" spans="1:9" ht="15.6" x14ac:dyDescent="0.3">
      <c r="A48" t="s">
        <v>688</v>
      </c>
      <c r="B48" s="882"/>
      <c r="C48" s="883" t="s">
        <v>18</v>
      </c>
      <c r="D48" s="902"/>
      <c r="E48" s="899"/>
      <c r="F48" s="900"/>
      <c r="G48" s="901"/>
      <c r="H48" s="892"/>
      <c r="I48" s="893"/>
    </row>
    <row r="49" spans="1:9" ht="15.6" x14ac:dyDescent="0.3">
      <c r="A49" t="s">
        <v>688</v>
      </c>
      <c r="B49" s="882" t="s">
        <v>1008</v>
      </c>
      <c r="C49" s="883"/>
      <c r="D49" s="902"/>
      <c r="E49" s="899"/>
      <c r="F49" s="900"/>
      <c r="G49" s="901"/>
      <c r="H49" s="892"/>
      <c r="I49" s="893"/>
    </row>
    <row r="50" spans="1:9" ht="15.6" x14ac:dyDescent="0.3">
      <c r="A50" t="s">
        <v>688</v>
      </c>
      <c r="B50" s="882"/>
      <c r="C50" s="883" t="s">
        <v>9</v>
      </c>
      <c r="D50" s="898" t="s">
        <v>7</v>
      </c>
      <c r="E50" s="899">
        <v>298.31360000000001</v>
      </c>
      <c r="F50" s="900">
        <v>2135.9253760000001</v>
      </c>
      <c r="G50" s="901">
        <v>12682.385064960001</v>
      </c>
      <c r="H50" s="892">
        <f t="shared" ref="H50:H56" si="6">G50*1.8</f>
        <v>22828.293116928002</v>
      </c>
      <c r="I50" s="608">
        <f t="shared" ref="I50:I56" si="7">ROUND(G50+H50,0)</f>
        <v>35511</v>
      </c>
    </row>
    <row r="51" spans="1:9" ht="15.6" x14ac:dyDescent="0.3">
      <c r="A51" t="s">
        <v>688</v>
      </c>
      <c r="B51" s="882"/>
      <c r="C51" s="883" t="s">
        <v>10</v>
      </c>
      <c r="D51" s="898" t="s">
        <v>7</v>
      </c>
      <c r="E51" s="899">
        <v>310.12799999999999</v>
      </c>
      <c r="F51" s="900">
        <v>2220.5164799999998</v>
      </c>
      <c r="G51" s="901">
        <v>13184.657740800001</v>
      </c>
      <c r="H51" s="892">
        <f t="shared" si="6"/>
        <v>23732.383933440004</v>
      </c>
      <c r="I51" s="608">
        <f t="shared" si="7"/>
        <v>36917</v>
      </c>
    </row>
    <row r="52" spans="1:9" ht="15.6" x14ac:dyDescent="0.3">
      <c r="A52" t="s">
        <v>688</v>
      </c>
      <c r="B52" s="882"/>
      <c r="C52" s="883" t="s">
        <v>11</v>
      </c>
      <c r="D52" s="898" t="s">
        <v>7</v>
      </c>
      <c r="E52" s="899">
        <v>324.89600000000002</v>
      </c>
      <c r="F52" s="900">
        <v>2326.2553600000001</v>
      </c>
      <c r="G52" s="901">
        <v>13812.4985856</v>
      </c>
      <c r="H52" s="892">
        <f t="shared" si="6"/>
        <v>24862.497454079999</v>
      </c>
      <c r="I52" s="608">
        <f t="shared" si="7"/>
        <v>38675</v>
      </c>
    </row>
    <row r="53" spans="1:9" ht="15.6" x14ac:dyDescent="0.3">
      <c r="A53" t="s">
        <v>688</v>
      </c>
      <c r="B53" s="882"/>
      <c r="C53" s="883" t="s">
        <v>12</v>
      </c>
      <c r="D53" s="898" t="s">
        <v>7</v>
      </c>
      <c r="E53" s="899">
        <v>372.15359999999998</v>
      </c>
      <c r="F53" s="900">
        <v>2664.619776</v>
      </c>
      <c r="G53" s="901">
        <v>15821.58928896</v>
      </c>
      <c r="H53" s="892">
        <f t="shared" si="6"/>
        <v>28478.860720127999</v>
      </c>
      <c r="I53" s="608">
        <f t="shared" si="7"/>
        <v>44300</v>
      </c>
    </row>
    <row r="54" spans="1:9" ht="15.6" x14ac:dyDescent="0.3">
      <c r="A54" t="s">
        <v>688</v>
      </c>
      <c r="B54" s="882"/>
      <c r="C54" s="883" t="s">
        <v>13</v>
      </c>
      <c r="D54" s="898" t="s">
        <v>7</v>
      </c>
      <c r="E54" s="899">
        <v>412.02719999999999</v>
      </c>
      <c r="F54" s="900">
        <v>2950.114752</v>
      </c>
      <c r="G54" s="901">
        <v>17516.759569919999</v>
      </c>
      <c r="H54" s="892">
        <f t="shared" si="6"/>
        <v>31530.167225855999</v>
      </c>
      <c r="I54" s="608">
        <f t="shared" si="7"/>
        <v>49047</v>
      </c>
    </row>
    <row r="55" spans="1:9" ht="15.6" x14ac:dyDescent="0.3">
      <c r="A55" t="s">
        <v>688</v>
      </c>
      <c r="B55" s="882"/>
      <c r="C55" s="883" t="s">
        <v>14</v>
      </c>
      <c r="D55" s="898" t="s">
        <v>7</v>
      </c>
      <c r="E55" s="899">
        <v>451.9008</v>
      </c>
      <c r="F55" s="900">
        <v>3235.6097279999999</v>
      </c>
      <c r="G55" s="901">
        <v>19211.929850879998</v>
      </c>
      <c r="H55" s="892">
        <f t="shared" si="6"/>
        <v>34581.473731583996</v>
      </c>
      <c r="I55" s="608">
        <f t="shared" si="7"/>
        <v>53793</v>
      </c>
    </row>
    <row r="56" spans="1:9" ht="15.6" x14ac:dyDescent="0.3">
      <c r="A56" t="s">
        <v>688</v>
      </c>
      <c r="B56" s="882"/>
      <c r="C56" s="883" t="s">
        <v>15</v>
      </c>
      <c r="D56" s="898" t="s">
        <v>7</v>
      </c>
      <c r="E56" s="899">
        <v>531.64799999999991</v>
      </c>
      <c r="F56" s="900">
        <v>3806.5996799999994</v>
      </c>
      <c r="G56" s="901">
        <v>22602.270412799997</v>
      </c>
      <c r="H56" s="892">
        <f t="shared" si="6"/>
        <v>40684.086743039996</v>
      </c>
      <c r="I56" s="608">
        <f t="shared" si="7"/>
        <v>63286</v>
      </c>
    </row>
    <row r="57" spans="1:9" ht="15.6" x14ac:dyDescent="0.3">
      <c r="A57" t="s">
        <v>688</v>
      </c>
      <c r="B57" s="887" t="s">
        <v>19</v>
      </c>
      <c r="C57" s="883"/>
      <c r="D57" s="898"/>
      <c r="E57" s="899"/>
      <c r="F57" s="900"/>
      <c r="G57" s="901"/>
      <c r="H57" s="892"/>
      <c r="I57" s="893"/>
    </row>
    <row r="58" spans="1:9" ht="15.6" x14ac:dyDescent="0.3">
      <c r="A58" t="s">
        <v>688</v>
      </c>
      <c r="B58" s="882" t="s">
        <v>20</v>
      </c>
      <c r="C58" s="883"/>
      <c r="D58" s="898" t="s">
        <v>7</v>
      </c>
      <c r="E58" s="899">
        <v>47.671104000000007</v>
      </c>
      <c r="F58" s="900">
        <v>341.32510464000006</v>
      </c>
      <c r="G58" s="901">
        <v>1166.9886259200002</v>
      </c>
      <c r="H58" s="892">
        <f>G58*1.5</f>
        <v>1750.4829388800003</v>
      </c>
      <c r="I58" s="608">
        <f t="shared" ref="I58:I65" si="8">ROUND(G58+H58,0)</f>
        <v>2917</v>
      </c>
    </row>
    <row r="59" spans="1:9" ht="15.6" x14ac:dyDescent="0.3">
      <c r="A59" t="s">
        <v>688</v>
      </c>
      <c r="B59" s="882" t="s">
        <v>21</v>
      </c>
      <c r="C59" s="883"/>
      <c r="D59" s="898" t="s">
        <v>7</v>
      </c>
      <c r="E59" s="899">
        <v>17.573920000000001</v>
      </c>
      <c r="F59" s="900">
        <v>125.8292672</v>
      </c>
      <c r="G59" s="901">
        <v>430.20956159999997</v>
      </c>
      <c r="H59" s="892">
        <f t="shared" ref="H59:H65" si="9">G59*1.5</f>
        <v>645.31434239999999</v>
      </c>
      <c r="I59" s="608">
        <f t="shared" si="8"/>
        <v>1076</v>
      </c>
    </row>
    <row r="60" spans="1:9" ht="15.6" x14ac:dyDescent="0.3">
      <c r="A60" t="s">
        <v>688</v>
      </c>
      <c r="B60" s="882" t="s">
        <v>22</v>
      </c>
      <c r="C60" s="883"/>
      <c r="D60" s="898" t="s">
        <v>7</v>
      </c>
      <c r="E60" s="899">
        <v>35.384128000000004</v>
      </c>
      <c r="F60" s="900">
        <v>253.35035648000004</v>
      </c>
      <c r="G60" s="901">
        <v>866.2034534400002</v>
      </c>
      <c r="H60" s="892">
        <f t="shared" si="9"/>
        <v>1299.3051801600004</v>
      </c>
      <c r="I60" s="608">
        <f t="shared" si="8"/>
        <v>2166</v>
      </c>
    </row>
    <row r="61" spans="1:9" ht="15.6" x14ac:dyDescent="0.3">
      <c r="A61" t="s">
        <v>688</v>
      </c>
      <c r="B61" s="882" t="s">
        <v>23</v>
      </c>
      <c r="C61" s="883"/>
      <c r="D61" s="898" t="s">
        <v>7</v>
      </c>
      <c r="E61" s="899">
        <v>40.242799999999995</v>
      </c>
      <c r="F61" s="900">
        <v>288.13844799999998</v>
      </c>
      <c r="G61" s="901">
        <v>985.14374399999997</v>
      </c>
      <c r="H61" s="892">
        <f t="shared" si="9"/>
        <v>1477.715616</v>
      </c>
      <c r="I61" s="608">
        <f t="shared" si="8"/>
        <v>2463</v>
      </c>
    </row>
    <row r="62" spans="1:9" ht="15.6" x14ac:dyDescent="0.3">
      <c r="A62" t="s">
        <v>688</v>
      </c>
      <c r="B62" s="882" t="s">
        <v>24</v>
      </c>
      <c r="C62" s="883"/>
      <c r="D62" s="898" t="s">
        <v>7</v>
      </c>
      <c r="E62" s="899">
        <v>177.21599999999998</v>
      </c>
      <c r="F62" s="900">
        <v>1268.8665599999999</v>
      </c>
      <c r="G62" s="901">
        <v>4338.2476799999995</v>
      </c>
      <c r="H62" s="892">
        <f t="shared" si="9"/>
        <v>6507.3715199999988</v>
      </c>
      <c r="I62" s="608">
        <f t="shared" si="8"/>
        <v>10846</v>
      </c>
    </row>
    <row r="63" spans="1:9" ht="15.6" x14ac:dyDescent="0.3">
      <c r="A63" t="s">
        <v>688</v>
      </c>
      <c r="B63" s="882" t="s">
        <v>25</v>
      </c>
      <c r="C63" s="883"/>
      <c r="D63" s="898" t="s">
        <v>7</v>
      </c>
      <c r="E63" s="899">
        <v>68.390608</v>
      </c>
      <c r="F63" s="900">
        <v>489.67675328000001</v>
      </c>
      <c r="G63" s="901">
        <v>1674.2020838399999</v>
      </c>
      <c r="H63" s="892">
        <f t="shared" si="9"/>
        <v>2511.3031257599996</v>
      </c>
      <c r="I63" s="608">
        <f t="shared" si="8"/>
        <v>4186</v>
      </c>
    </row>
    <row r="64" spans="1:9" ht="15.6" x14ac:dyDescent="0.3">
      <c r="A64" t="s">
        <v>688</v>
      </c>
      <c r="B64" s="882" t="s">
        <v>26</v>
      </c>
      <c r="C64" s="883"/>
      <c r="D64" s="898" t="s">
        <v>7</v>
      </c>
      <c r="E64" s="899">
        <v>37.953759999999996</v>
      </c>
      <c r="F64" s="900">
        <v>271.74892159999996</v>
      </c>
      <c r="G64" s="901">
        <v>929.10804479999979</v>
      </c>
      <c r="H64" s="892">
        <f t="shared" si="9"/>
        <v>1393.6620671999997</v>
      </c>
      <c r="I64" s="608">
        <f t="shared" si="8"/>
        <v>2323</v>
      </c>
    </row>
    <row r="65" spans="1:9" ht="15.6" x14ac:dyDescent="0.3">
      <c r="A65" t="s">
        <v>688</v>
      </c>
      <c r="B65" s="882" t="s">
        <v>27</v>
      </c>
      <c r="C65" s="883"/>
      <c r="D65" s="898" t="s">
        <v>7</v>
      </c>
      <c r="E65" s="899">
        <v>55.409535999999996</v>
      </c>
      <c r="F65" s="900">
        <v>396.73227775999999</v>
      </c>
      <c r="G65" s="901">
        <v>1356.4254412800001</v>
      </c>
      <c r="H65" s="892">
        <f t="shared" si="9"/>
        <v>2034.6381619200001</v>
      </c>
      <c r="I65" s="608">
        <f t="shared" si="8"/>
        <v>3391</v>
      </c>
    </row>
    <row r="66" spans="1:9" ht="15.6" x14ac:dyDescent="0.3">
      <c r="A66" t="s">
        <v>688</v>
      </c>
      <c r="B66" s="882"/>
      <c r="C66" s="883"/>
      <c r="D66" s="898"/>
      <c r="E66" s="899"/>
      <c r="F66" s="900"/>
      <c r="G66" s="901"/>
      <c r="H66" s="892"/>
      <c r="I66" s="893"/>
    </row>
    <row r="67" spans="1:9" ht="15.6" x14ac:dyDescent="0.3">
      <c r="A67" t="s">
        <v>688</v>
      </c>
      <c r="B67" s="887" t="s">
        <v>28</v>
      </c>
      <c r="C67" s="883"/>
      <c r="D67" s="898"/>
      <c r="E67" s="899"/>
      <c r="F67" s="900"/>
      <c r="G67" s="901"/>
      <c r="H67" s="892"/>
      <c r="I67" s="893"/>
    </row>
    <row r="68" spans="1:9" ht="15.6" x14ac:dyDescent="0.3">
      <c r="A68" t="s">
        <v>688</v>
      </c>
      <c r="B68" s="882" t="s">
        <v>20</v>
      </c>
      <c r="C68" s="883"/>
      <c r="D68" s="898" t="s">
        <v>7</v>
      </c>
      <c r="E68" s="899">
        <v>95.342208000000014</v>
      </c>
      <c r="F68" s="900">
        <v>682.65020928000013</v>
      </c>
      <c r="G68" s="901">
        <v>4053.3404940288005</v>
      </c>
      <c r="H68" s="892">
        <f>G68*1.8</f>
        <v>7296.0128892518414</v>
      </c>
      <c r="I68" s="608">
        <f t="shared" ref="I68:I75" si="10">ROUND(G68+H68,0)</f>
        <v>11349</v>
      </c>
    </row>
    <row r="69" spans="1:9" ht="15.6" x14ac:dyDescent="0.3">
      <c r="A69" t="s">
        <v>688</v>
      </c>
      <c r="B69" s="882" t="s">
        <v>21</v>
      </c>
      <c r="C69" s="883"/>
      <c r="D69" s="898" t="s">
        <v>7</v>
      </c>
      <c r="E69" s="899">
        <v>35.147840000000002</v>
      </c>
      <c r="F69" s="900">
        <v>251.65853440000001</v>
      </c>
      <c r="G69" s="901">
        <v>1494.2612106239999</v>
      </c>
      <c r="H69" s="892">
        <f t="shared" ref="H69:H75" si="11">G69*1.8</f>
        <v>2689.6701791231999</v>
      </c>
      <c r="I69" s="608">
        <f t="shared" si="10"/>
        <v>4184</v>
      </c>
    </row>
    <row r="70" spans="1:9" ht="15.6" x14ac:dyDescent="0.3">
      <c r="A70" t="s">
        <v>688</v>
      </c>
      <c r="B70" s="882" t="s">
        <v>22</v>
      </c>
      <c r="C70" s="883"/>
      <c r="D70" s="898" t="s">
        <v>7</v>
      </c>
      <c r="E70" s="899">
        <v>70.768256000000008</v>
      </c>
      <c r="F70" s="900">
        <v>506.70071296000009</v>
      </c>
      <c r="G70" s="901">
        <v>3008.6133282816004</v>
      </c>
      <c r="H70" s="892">
        <f t="shared" si="11"/>
        <v>5415.503990906881</v>
      </c>
      <c r="I70" s="608">
        <f t="shared" si="10"/>
        <v>8424</v>
      </c>
    </row>
    <row r="71" spans="1:9" ht="15.6" x14ac:dyDescent="0.3">
      <c r="A71" t="s">
        <v>688</v>
      </c>
      <c r="B71" s="882" t="s">
        <v>29</v>
      </c>
      <c r="C71" s="883"/>
      <c r="D71" s="898" t="s">
        <v>7</v>
      </c>
      <c r="E71" s="899">
        <v>80.485599999999991</v>
      </c>
      <c r="F71" s="900">
        <v>576.27689599999997</v>
      </c>
      <c r="G71" s="901">
        <v>3421.7326041599995</v>
      </c>
      <c r="H71" s="892">
        <f t="shared" si="11"/>
        <v>6159.1186874879995</v>
      </c>
      <c r="I71" s="608">
        <f t="shared" si="10"/>
        <v>9581</v>
      </c>
    </row>
    <row r="72" spans="1:9" ht="15.6" x14ac:dyDescent="0.3">
      <c r="A72" t="s">
        <v>688</v>
      </c>
      <c r="B72" s="882" t="s">
        <v>30</v>
      </c>
      <c r="C72" s="883"/>
      <c r="D72" s="898" t="s">
        <v>7</v>
      </c>
      <c r="E72" s="899">
        <v>68.390608</v>
      </c>
      <c r="F72" s="900">
        <v>489.67675328000001</v>
      </c>
      <c r="G72" s="901">
        <v>2907.5309522688003</v>
      </c>
      <c r="H72" s="892">
        <f t="shared" si="11"/>
        <v>5233.5557140838409</v>
      </c>
      <c r="I72" s="608">
        <f t="shared" si="10"/>
        <v>8141</v>
      </c>
    </row>
    <row r="73" spans="1:9" ht="15.6" x14ac:dyDescent="0.3">
      <c r="A73" t="s">
        <v>688</v>
      </c>
      <c r="B73" s="882" t="s">
        <v>31</v>
      </c>
      <c r="C73" s="883"/>
      <c r="D73" s="898" t="s">
        <v>7</v>
      </c>
      <c r="E73" s="899">
        <v>136.781216</v>
      </c>
      <c r="F73" s="900">
        <v>979.35350656000003</v>
      </c>
      <c r="G73" s="901">
        <v>5815.0619045376006</v>
      </c>
      <c r="H73" s="892">
        <f t="shared" si="11"/>
        <v>10467.111428167682</v>
      </c>
      <c r="I73" s="608">
        <f t="shared" si="10"/>
        <v>16282</v>
      </c>
    </row>
    <row r="74" spans="1:9" ht="15.6" x14ac:dyDescent="0.3">
      <c r="A74" t="s">
        <v>688</v>
      </c>
      <c r="B74" s="882" t="s">
        <v>32</v>
      </c>
      <c r="C74" s="883"/>
      <c r="D74" s="898" t="s">
        <v>7</v>
      </c>
      <c r="E74" s="899">
        <v>75.907519999999991</v>
      </c>
      <c r="F74" s="900">
        <v>543.49784319999992</v>
      </c>
      <c r="G74" s="901">
        <v>3227.1019422719996</v>
      </c>
      <c r="H74" s="892">
        <f t="shared" si="11"/>
        <v>5808.7834960895998</v>
      </c>
      <c r="I74" s="608">
        <f t="shared" si="10"/>
        <v>9036</v>
      </c>
    </row>
    <row r="75" spans="1:9" ht="15.6" x14ac:dyDescent="0.3">
      <c r="A75" t="s">
        <v>688</v>
      </c>
      <c r="B75" s="882" t="s">
        <v>33</v>
      </c>
      <c r="C75" s="883"/>
      <c r="D75" s="898" t="s">
        <v>7</v>
      </c>
      <c r="E75" s="899">
        <v>99.890752000000006</v>
      </c>
      <c r="F75" s="900">
        <v>715.21778432000008</v>
      </c>
      <c r="G75" s="901">
        <v>4246.7154742272005</v>
      </c>
      <c r="H75" s="892">
        <f t="shared" si="11"/>
        <v>7644.0878536089613</v>
      </c>
      <c r="I75" s="608">
        <f t="shared" si="10"/>
        <v>11891</v>
      </c>
    </row>
    <row r="76" spans="1:9" ht="15.6" x14ac:dyDescent="0.3">
      <c r="A76" t="s">
        <v>688</v>
      </c>
      <c r="B76" s="882" t="s">
        <v>34</v>
      </c>
      <c r="C76" s="883"/>
      <c r="D76" s="898"/>
      <c r="E76" s="899"/>
      <c r="F76" s="900"/>
      <c r="G76" s="901"/>
      <c r="H76" s="892"/>
      <c r="I76" s="893"/>
    </row>
    <row r="77" spans="1:9" ht="15.6" x14ac:dyDescent="0.3">
      <c r="A77" t="s">
        <v>688</v>
      </c>
      <c r="B77" s="882"/>
      <c r="C77" s="883"/>
      <c r="D77" s="898"/>
      <c r="E77" s="899"/>
      <c r="F77" s="900"/>
      <c r="G77" s="901"/>
      <c r="H77" s="892"/>
      <c r="I77" s="893"/>
    </row>
    <row r="78" spans="1:9" ht="15.6" x14ac:dyDescent="0.3">
      <c r="A78" t="s">
        <v>688</v>
      </c>
      <c r="B78" s="887" t="s">
        <v>35</v>
      </c>
      <c r="C78" s="883"/>
      <c r="D78" s="898"/>
      <c r="E78" s="899"/>
      <c r="F78" s="900"/>
      <c r="G78" s="901"/>
      <c r="H78" s="892"/>
      <c r="I78" s="893"/>
    </row>
    <row r="79" spans="1:9" ht="15.6" x14ac:dyDescent="0.3">
      <c r="A79" t="s">
        <v>688</v>
      </c>
      <c r="B79" s="882" t="s">
        <v>36</v>
      </c>
      <c r="C79" s="883"/>
      <c r="D79" s="898" t="s">
        <v>7</v>
      </c>
      <c r="E79" s="899">
        <v>138.8192</v>
      </c>
      <c r="F79" s="900">
        <v>993.945472</v>
      </c>
      <c r="G79" s="901">
        <v>3398.2940159999998</v>
      </c>
      <c r="H79" s="892">
        <f>G79*1.8</f>
        <v>6116.9292287999997</v>
      </c>
      <c r="I79" s="608">
        <f>ROUND(G79+H79,0)</f>
        <v>9515</v>
      </c>
    </row>
    <row r="80" spans="1:9" ht="15.6" x14ac:dyDescent="0.3">
      <c r="A80" t="s">
        <v>688</v>
      </c>
      <c r="B80" s="882" t="s">
        <v>37</v>
      </c>
      <c r="C80" s="883"/>
      <c r="D80" s="898" t="s">
        <v>7</v>
      </c>
      <c r="E80" s="899">
        <v>79.318928</v>
      </c>
      <c r="F80" s="900">
        <v>567.92352447999997</v>
      </c>
      <c r="G80" s="901">
        <v>1941.7273574400001</v>
      </c>
      <c r="H80" s="892">
        <f>G80*1.5</f>
        <v>2912.5910361599999</v>
      </c>
      <c r="I80" s="608">
        <f>ROUND(G80+H80,0)</f>
        <v>4854</v>
      </c>
    </row>
    <row r="81" spans="1:9" ht="15.6" x14ac:dyDescent="0.3">
      <c r="A81" t="s">
        <v>688</v>
      </c>
      <c r="B81" s="882" t="s">
        <v>38</v>
      </c>
      <c r="C81" s="883"/>
      <c r="D81" s="898" t="s">
        <v>7</v>
      </c>
      <c r="E81" s="899">
        <v>114.02372799999998</v>
      </c>
      <c r="F81" s="900">
        <v>816.40989247999983</v>
      </c>
      <c r="G81" s="901">
        <v>2791.3008614399996</v>
      </c>
      <c r="H81" s="892">
        <f>G81*1.8</f>
        <v>5024.3415505919993</v>
      </c>
      <c r="I81" s="608">
        <f>ROUND(G81+H81,0)</f>
        <v>7816</v>
      </c>
    </row>
    <row r="82" spans="1:9" ht="15.6" x14ac:dyDescent="0.3">
      <c r="A82" t="s">
        <v>688</v>
      </c>
      <c r="B82" s="882" t="s">
        <v>39</v>
      </c>
      <c r="C82" s="883"/>
      <c r="D82" s="898" t="s">
        <v>7</v>
      </c>
      <c r="E82" s="899">
        <v>63.295647999999993</v>
      </c>
      <c r="F82" s="900">
        <v>453.19683967999998</v>
      </c>
      <c r="G82" s="901">
        <v>1549.4774630399997</v>
      </c>
      <c r="H82" s="892">
        <f>G82*1.8</f>
        <v>2789.0594334719995</v>
      </c>
      <c r="I82" s="608">
        <f>ROUND(G82+H82,0)</f>
        <v>4339</v>
      </c>
    </row>
    <row r="83" spans="1:9" ht="15.6" x14ac:dyDescent="0.3">
      <c r="A83" t="s">
        <v>688</v>
      </c>
      <c r="B83" s="882" t="s">
        <v>40</v>
      </c>
      <c r="C83" s="883"/>
      <c r="D83" s="898" t="s">
        <v>7</v>
      </c>
      <c r="E83" s="899">
        <v>9.9093279999999986</v>
      </c>
      <c r="F83" s="900">
        <v>70.950788479999986</v>
      </c>
      <c r="G83" s="901">
        <v>242.58034943999996</v>
      </c>
      <c r="H83" s="892">
        <f>G83*1.8</f>
        <v>436.64462899199992</v>
      </c>
      <c r="I83" s="608">
        <f>ROUND(G83+H83,0)</f>
        <v>679</v>
      </c>
    </row>
    <row r="84" spans="1:9" ht="15.6" x14ac:dyDescent="0.3">
      <c r="A84" t="s">
        <v>688</v>
      </c>
      <c r="B84" s="882"/>
      <c r="C84" s="883"/>
      <c r="D84" s="898"/>
      <c r="E84" s="899"/>
      <c r="F84" s="900"/>
      <c r="G84" s="901"/>
      <c r="H84" s="892"/>
      <c r="I84" s="893"/>
    </row>
    <row r="85" spans="1:9" ht="15.6" x14ac:dyDescent="0.3">
      <c r="A85" s="1" t="s">
        <v>689</v>
      </c>
      <c r="B85" s="903" t="s">
        <v>41</v>
      </c>
      <c r="C85" s="904"/>
      <c r="D85" s="898"/>
      <c r="E85" s="899"/>
      <c r="F85" s="900"/>
      <c r="G85" s="901"/>
      <c r="H85" s="892"/>
      <c r="I85" s="893"/>
    </row>
    <row r="86" spans="1:9" ht="15.6" x14ac:dyDescent="0.3">
      <c r="A86" s="1" t="s">
        <v>689</v>
      </c>
      <c r="B86" s="882" t="s">
        <v>1571</v>
      </c>
      <c r="C86" s="883"/>
      <c r="D86" s="898" t="s">
        <v>7</v>
      </c>
      <c r="E86" s="899">
        <v>23.628799999999998</v>
      </c>
      <c r="F86" s="900">
        <v>169.182208</v>
      </c>
      <c r="G86" s="901">
        <v>578.43302400000005</v>
      </c>
      <c r="H86" s="892">
        <f>G86*4.5</f>
        <v>2602.9486080000001</v>
      </c>
      <c r="I86" s="608">
        <f>ROUND(G86+H86,0)</f>
        <v>3181</v>
      </c>
    </row>
    <row r="87" spans="1:9" ht="15.6" x14ac:dyDescent="0.3">
      <c r="A87" s="1" t="s">
        <v>689</v>
      </c>
      <c r="B87" s="882" t="s">
        <v>1572</v>
      </c>
      <c r="C87" s="883"/>
      <c r="D87" s="898" t="s">
        <v>7</v>
      </c>
      <c r="E87" s="899">
        <v>29.535999999999998</v>
      </c>
      <c r="F87" s="900">
        <v>211.47775999999999</v>
      </c>
      <c r="G87" s="901">
        <v>723.04127999999992</v>
      </c>
      <c r="H87" s="892">
        <f t="shared" ref="H87:H89" si="12">G87*4.5</f>
        <v>3253.6857599999994</v>
      </c>
      <c r="I87" s="608">
        <f>ROUND(G87+H87,0)</f>
        <v>3977</v>
      </c>
    </row>
    <row r="88" spans="1:9" ht="15.6" x14ac:dyDescent="0.3">
      <c r="A88" s="1" t="s">
        <v>689</v>
      </c>
      <c r="B88" s="882" t="s">
        <v>1573</v>
      </c>
      <c r="C88" s="883"/>
      <c r="D88" s="898" t="s">
        <v>7</v>
      </c>
      <c r="E88" s="899">
        <v>70.886399999999995</v>
      </c>
      <c r="F88" s="900">
        <v>507.54662399999995</v>
      </c>
      <c r="G88" s="901">
        <v>1735.2990719999998</v>
      </c>
      <c r="H88" s="892">
        <f t="shared" si="12"/>
        <v>7808.8458239999991</v>
      </c>
      <c r="I88" s="608">
        <f>ROUND(G88+H88,0)</f>
        <v>9544</v>
      </c>
    </row>
    <row r="89" spans="1:9" ht="15.6" x14ac:dyDescent="0.3">
      <c r="A89" s="1" t="s">
        <v>689</v>
      </c>
      <c r="B89" s="882" t="s">
        <v>1574</v>
      </c>
      <c r="C89" s="883"/>
      <c r="D89" s="898" t="s">
        <v>7</v>
      </c>
      <c r="E89" s="899">
        <v>82.700800000000001</v>
      </c>
      <c r="F89" s="900">
        <v>592.13772800000004</v>
      </c>
      <c r="G89" s="901">
        <v>2024.515584</v>
      </c>
      <c r="H89" s="892">
        <f t="shared" si="12"/>
        <v>9110.3201279999994</v>
      </c>
      <c r="I89" s="608">
        <f>ROUND(G89+H89,0)</f>
        <v>11135</v>
      </c>
    </row>
    <row r="90" spans="1:9" ht="15.6" x14ac:dyDescent="0.3">
      <c r="A90" s="1" t="s">
        <v>689</v>
      </c>
      <c r="B90" s="882"/>
      <c r="C90" s="883"/>
      <c r="D90" s="905"/>
      <c r="E90" s="899"/>
      <c r="F90" s="900"/>
      <c r="G90" s="901"/>
      <c r="H90" s="892"/>
      <c r="I90" s="893"/>
    </row>
    <row r="91" spans="1:9" ht="16.2" thickBot="1" x14ac:dyDescent="0.35">
      <c r="A91" s="1" t="s">
        <v>689</v>
      </c>
      <c r="B91" s="906" t="s">
        <v>42</v>
      </c>
      <c r="C91" s="907"/>
      <c r="D91" s="908" t="s">
        <v>7</v>
      </c>
      <c r="E91" s="909">
        <v>13.586559999999999</v>
      </c>
      <c r="F91" s="910">
        <v>97.279769599999995</v>
      </c>
      <c r="G91" s="911">
        <v>332.59898880000003</v>
      </c>
      <c r="H91" s="912">
        <f>G91*4.5</f>
        <v>1496.6954496000001</v>
      </c>
      <c r="I91" s="608">
        <f>ROUND(G91+H91,0)</f>
        <v>1829</v>
      </c>
    </row>
    <row r="92" spans="1:9" ht="15.6" x14ac:dyDescent="0.3">
      <c r="B92" s="913"/>
      <c r="C92" s="913"/>
      <c r="D92" s="914"/>
      <c r="E92" s="913"/>
      <c r="F92" s="913"/>
      <c r="G92" s="913"/>
      <c r="H92" s="915"/>
      <c r="I92" s="296"/>
    </row>
  </sheetData>
  <mergeCells count="4">
    <mergeCell ref="J7:J8"/>
    <mergeCell ref="B1:I1"/>
    <mergeCell ref="B2:I2"/>
    <mergeCell ref="B4:I4"/>
  </mergeCells>
  <pageMargins left="0.7" right="0.7" top="0.75" bottom="0.75" header="0.3" footer="0.3"/>
  <pageSetup scale="85" orientation="landscape" r:id="rId1"/>
  <headerFooter differentFirst="1">
    <oddHeader>&amp;C34</oddHeader>
    <firstHeader>Page &amp;P of &amp;N</firstHeader>
  </headerFooter>
  <rowBreaks count="2" manualBreakCount="2">
    <brk id="37" min="1" max="14" man="1"/>
    <brk id="65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H66"/>
  <sheetViews>
    <sheetView zoomScaleNormal="100" workbookViewId="0">
      <selection activeCell="C11" sqref="C11"/>
    </sheetView>
  </sheetViews>
  <sheetFormatPr defaultRowHeight="14.4" x14ac:dyDescent="0.3"/>
  <cols>
    <col min="1" max="1" width="38.44140625" style="5" bestFit="1" customWidth="1"/>
    <col min="2" max="2" width="8.109375" style="5" customWidth="1"/>
    <col min="3" max="3" width="15.88671875" style="5" customWidth="1"/>
    <col min="4" max="4" width="16.88671875" style="5" customWidth="1"/>
    <col min="5" max="5" width="14.6640625" style="5" customWidth="1"/>
    <col min="6" max="6" width="13.109375" bestFit="1" customWidth="1"/>
    <col min="7" max="7" width="15.33203125" customWidth="1"/>
    <col min="8" max="8" width="12.6640625" customWidth="1"/>
    <col min="9" max="9" width="12.88671875" customWidth="1"/>
    <col min="10" max="10" width="24" hidden="1" customWidth="1"/>
    <col min="11" max="11" width="18.88671875" hidden="1" customWidth="1"/>
    <col min="12" max="12" width="18.5546875" hidden="1" customWidth="1"/>
    <col min="13" max="13" width="15.6640625" style="26" hidden="1" customWidth="1"/>
    <col min="14" max="14" width="13.33203125" hidden="1" customWidth="1"/>
    <col min="15" max="15" width="18.88671875" hidden="1" customWidth="1"/>
    <col min="16" max="16" width="19" style="328" customWidth="1"/>
    <col min="17" max="17" width="18.44140625" style="328" customWidth="1"/>
    <col min="18" max="32" width="0" style="328" hidden="1" customWidth="1"/>
    <col min="33" max="33" width="14.5546875" style="328" customWidth="1"/>
    <col min="34" max="34" width="9.109375" style="328" customWidth="1"/>
  </cols>
  <sheetData>
    <row r="1" spans="1:34" ht="22.8" x14ac:dyDescent="0.4">
      <c r="A1" s="841" t="s">
        <v>0</v>
      </c>
      <c r="B1" s="842"/>
      <c r="C1" s="842"/>
      <c r="D1" s="842"/>
      <c r="E1" s="842"/>
      <c r="F1" s="842"/>
      <c r="G1" s="842"/>
      <c r="H1" s="842"/>
      <c r="I1" s="842"/>
      <c r="J1" s="324"/>
      <c r="K1" s="324"/>
      <c r="L1" s="324"/>
      <c r="M1" s="324"/>
      <c r="N1" s="324"/>
      <c r="O1" s="324"/>
    </row>
    <row r="2" spans="1:34" ht="22.8" x14ac:dyDescent="0.4">
      <c r="A2" s="843" t="s">
        <v>1445</v>
      </c>
      <c r="B2" s="844"/>
      <c r="C2" s="844"/>
      <c r="D2" s="844"/>
      <c r="E2" s="844"/>
      <c r="F2" s="844"/>
      <c r="G2" s="844"/>
      <c r="H2" s="844"/>
      <c r="I2" s="844"/>
      <c r="J2" s="4"/>
      <c r="K2" s="4"/>
      <c r="L2" s="4"/>
      <c r="M2" s="4"/>
      <c r="N2" s="4"/>
      <c r="O2" s="4"/>
    </row>
    <row r="3" spans="1:34" s="678" customFormat="1" ht="22.8" x14ac:dyDescent="0.4">
      <c r="A3" s="917"/>
      <c r="B3" s="850"/>
      <c r="C3" s="850"/>
      <c r="D3" s="850"/>
      <c r="E3" s="850"/>
      <c r="F3" s="850"/>
      <c r="G3" s="850"/>
      <c r="H3" s="850"/>
      <c r="I3" s="850"/>
      <c r="J3" s="4"/>
      <c r="K3" s="4"/>
      <c r="L3" s="4"/>
      <c r="M3" s="4"/>
      <c r="N3" s="4"/>
      <c r="O3" s="4"/>
    </row>
    <row r="4" spans="1:34" ht="22.8" x14ac:dyDescent="0.4">
      <c r="A4" s="918" t="s">
        <v>1642</v>
      </c>
      <c r="B4" s="919"/>
      <c r="C4" s="919"/>
      <c r="D4" s="919"/>
      <c r="E4" s="919"/>
      <c r="F4" s="919"/>
      <c r="G4" s="919"/>
      <c r="H4" s="919"/>
      <c r="I4" s="919"/>
      <c r="J4" s="4"/>
      <c r="K4" s="4"/>
      <c r="L4" s="4"/>
      <c r="M4" s="4"/>
      <c r="N4" s="4"/>
      <c r="O4" s="4"/>
    </row>
    <row r="5" spans="1:34" ht="16.2" thickBot="1" x14ac:dyDescent="0.35">
      <c r="A5" s="853" t="s">
        <v>1646</v>
      </c>
      <c r="B5" s="851"/>
      <c r="C5" s="851"/>
      <c r="D5" s="852"/>
      <c r="E5" s="852"/>
      <c r="F5" s="854"/>
      <c r="G5" s="854"/>
      <c r="H5" s="854"/>
      <c r="I5" s="854"/>
      <c r="J5" s="331"/>
      <c r="K5" s="331"/>
      <c r="L5" s="331"/>
      <c r="M5" s="331"/>
      <c r="N5" s="331"/>
      <c r="O5" s="331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</row>
    <row r="6" spans="1:34" ht="16.2" thickBot="1" x14ac:dyDescent="0.35">
      <c r="A6" s="14"/>
      <c r="B6" s="14"/>
      <c r="C6" s="699"/>
      <c r="D6" s="741" t="s">
        <v>1444</v>
      </c>
      <c r="E6" s="742"/>
      <c r="F6" s="739" t="s">
        <v>1451</v>
      </c>
      <c r="G6" s="739"/>
      <c r="H6" s="739"/>
      <c r="I6" s="740"/>
      <c r="K6" s="18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</row>
    <row r="7" spans="1:34" ht="15.75" customHeight="1" x14ac:dyDescent="0.3">
      <c r="A7" s="15"/>
      <c r="B7" s="15"/>
      <c r="C7" s="700"/>
      <c r="D7" s="719" t="s">
        <v>1348</v>
      </c>
      <c r="E7" s="13"/>
      <c r="F7" s="728" t="s">
        <v>1578</v>
      </c>
      <c r="G7" s="729" t="s">
        <v>1578</v>
      </c>
      <c r="H7" s="717" t="s">
        <v>506</v>
      </c>
      <c r="I7" s="347" t="s">
        <v>507</v>
      </c>
      <c r="J7" s="323" t="s">
        <v>1243</v>
      </c>
      <c r="K7" s="23" t="s">
        <v>1243</v>
      </c>
      <c r="L7" s="24"/>
      <c r="M7" s="28" t="s">
        <v>1244</v>
      </c>
      <c r="N7" s="25"/>
      <c r="O7" s="25" t="s">
        <v>1245</v>
      </c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406"/>
    </row>
    <row r="8" spans="1:34" ht="15.6" x14ac:dyDescent="0.3">
      <c r="A8" s="15"/>
      <c r="B8" s="15"/>
      <c r="C8" s="700"/>
      <c r="D8" s="718" t="s">
        <v>4</v>
      </c>
      <c r="E8" s="13" t="s">
        <v>1107</v>
      </c>
      <c r="F8" s="719" t="s">
        <v>1208</v>
      </c>
      <c r="G8" s="712" t="s">
        <v>1209</v>
      </c>
      <c r="H8" s="718" t="s">
        <v>4</v>
      </c>
      <c r="I8" s="709" t="s">
        <v>4</v>
      </c>
      <c r="J8" s="36"/>
      <c r="K8" s="18"/>
      <c r="L8" s="20"/>
      <c r="M8" s="27"/>
      <c r="N8" s="20"/>
      <c r="O8" s="20"/>
      <c r="P8" s="738"/>
      <c r="Q8" s="738"/>
      <c r="R8" s="738"/>
      <c r="S8" s="738"/>
      <c r="T8" s="738"/>
      <c r="U8" s="738"/>
      <c r="V8" s="738"/>
      <c r="W8" s="738"/>
      <c r="X8" s="738"/>
      <c r="Y8" s="738"/>
      <c r="Z8" s="738"/>
      <c r="AA8" s="738"/>
      <c r="AB8" s="738"/>
      <c r="AC8" s="738"/>
      <c r="AD8" s="738"/>
      <c r="AE8" s="738"/>
      <c r="AF8" s="738"/>
      <c r="AG8" s="738"/>
      <c r="AH8" s="406"/>
    </row>
    <row r="9" spans="1:34" ht="16.2" thickBot="1" x14ac:dyDescent="0.35">
      <c r="A9" s="16"/>
      <c r="B9" s="16"/>
      <c r="C9" s="701"/>
      <c r="D9" s="719" t="s">
        <v>1109</v>
      </c>
      <c r="E9" s="13" t="s">
        <v>1109</v>
      </c>
      <c r="F9" s="719" t="s">
        <v>1109</v>
      </c>
      <c r="G9" s="712" t="s">
        <v>1109</v>
      </c>
      <c r="H9" s="719" t="s">
        <v>1109</v>
      </c>
      <c r="I9" s="709" t="s">
        <v>1109</v>
      </c>
      <c r="J9" s="36"/>
      <c r="K9" s="22"/>
      <c r="L9" s="21"/>
      <c r="M9" s="27"/>
      <c r="N9" s="21"/>
      <c r="O9" s="21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</row>
    <row r="10" spans="1:34" ht="15.6" x14ac:dyDescent="0.3">
      <c r="A10" s="694" t="s">
        <v>1546</v>
      </c>
      <c r="B10" s="14"/>
      <c r="C10" s="14"/>
      <c r="D10" s="725"/>
      <c r="E10" s="705"/>
      <c r="F10" s="720"/>
      <c r="G10" s="713"/>
      <c r="H10" s="720"/>
      <c r="I10" s="710"/>
      <c r="J10" s="36">
        <v>10.713900000000001</v>
      </c>
      <c r="K10" s="22">
        <f>SUM(I10/J10)</f>
        <v>0</v>
      </c>
      <c r="L10" s="21">
        <f t="shared" ref="L10:L51" si="0">SUM(K10*0.5)</f>
        <v>0</v>
      </c>
      <c r="M10" s="27">
        <v>63.744199999999999</v>
      </c>
      <c r="N10" s="21">
        <f t="shared" ref="N10:N51" si="1">SUM(K10*M10)</f>
        <v>0</v>
      </c>
      <c r="O10" s="21">
        <f t="shared" ref="O10:O51" si="2">L10*M10</f>
        <v>0</v>
      </c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</row>
    <row r="11" spans="1:34" ht="15.6" x14ac:dyDescent="0.3">
      <c r="A11" s="695" t="s">
        <v>1579</v>
      </c>
      <c r="B11" s="15" t="s">
        <v>508</v>
      </c>
      <c r="C11" s="702" t="s">
        <v>1102</v>
      </c>
      <c r="D11" s="726">
        <v>784.73</v>
      </c>
      <c r="E11" s="706"/>
      <c r="F11" s="723">
        <f>D11*1.8</f>
        <v>1412.5140000000001</v>
      </c>
      <c r="G11" s="390"/>
      <c r="H11" s="721">
        <f>D11+F11</f>
        <v>2197.2440000000001</v>
      </c>
      <c r="I11" s="715"/>
      <c r="J11" s="36">
        <v>10.713900000000001</v>
      </c>
      <c r="K11" s="22">
        <f t="shared" ref="K11:K51" si="3">SUM(I11/J11)</f>
        <v>0</v>
      </c>
      <c r="L11" s="21">
        <f t="shared" si="0"/>
        <v>0</v>
      </c>
      <c r="M11" s="27">
        <v>63.744199999999999</v>
      </c>
      <c r="N11" s="21">
        <f t="shared" si="1"/>
        <v>0</v>
      </c>
      <c r="O11" s="21">
        <f t="shared" si="2"/>
        <v>0</v>
      </c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</row>
    <row r="12" spans="1:34" s="660" customFormat="1" ht="15.6" x14ac:dyDescent="0.3">
      <c r="A12" s="695"/>
      <c r="B12" s="15"/>
      <c r="C12" s="702" t="s">
        <v>1577</v>
      </c>
      <c r="D12" s="726"/>
      <c r="E12" s="706">
        <v>162.29</v>
      </c>
      <c r="F12" s="723"/>
      <c r="G12" s="390">
        <f>E12*1.8</f>
        <v>292.12200000000001</v>
      </c>
      <c r="H12" s="721"/>
      <c r="I12" s="715">
        <f>SUM(E12+G12)</f>
        <v>454.41200000000003</v>
      </c>
      <c r="J12" s="36"/>
      <c r="K12" s="22"/>
      <c r="L12" s="21"/>
      <c r="M12" s="27"/>
      <c r="N12" s="21"/>
      <c r="O12" s="21"/>
    </row>
    <row r="13" spans="1:34" ht="15.6" x14ac:dyDescent="0.3">
      <c r="A13" s="695"/>
      <c r="B13" s="15"/>
      <c r="C13" s="702"/>
      <c r="D13" s="723"/>
      <c r="E13" s="707"/>
      <c r="F13" s="723"/>
      <c r="G13" s="390"/>
      <c r="H13" s="721"/>
      <c r="I13" s="715"/>
      <c r="J13" s="36">
        <v>10.713900000000001</v>
      </c>
      <c r="K13" s="22">
        <f t="shared" si="3"/>
        <v>0</v>
      </c>
      <c r="L13" s="21">
        <f t="shared" si="0"/>
        <v>0</v>
      </c>
      <c r="M13" s="27">
        <v>63.744199999999999</v>
      </c>
      <c r="N13" s="21">
        <f t="shared" si="1"/>
        <v>0</v>
      </c>
      <c r="O13" s="21">
        <f t="shared" si="2"/>
        <v>0</v>
      </c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</row>
    <row r="14" spans="1:34" ht="15.6" x14ac:dyDescent="0.3">
      <c r="A14" s="695" t="s">
        <v>1580</v>
      </c>
      <c r="B14" s="15" t="s">
        <v>1581</v>
      </c>
      <c r="C14" s="702" t="s">
        <v>1102</v>
      </c>
      <c r="D14" s="726">
        <v>181.1</v>
      </c>
      <c r="E14" s="707"/>
      <c r="F14" s="723">
        <f>D14*1.5</f>
        <v>271.64999999999998</v>
      </c>
      <c r="G14" s="390"/>
      <c r="H14" s="721">
        <f>D14+F14</f>
        <v>452.75</v>
      </c>
      <c r="I14" s="715"/>
      <c r="J14" s="36">
        <v>10.713900000000001</v>
      </c>
      <c r="K14" s="22">
        <f t="shared" si="3"/>
        <v>0</v>
      </c>
      <c r="L14" s="21">
        <f t="shared" si="0"/>
        <v>0</v>
      </c>
      <c r="M14" s="27">
        <v>63.744199999999999</v>
      </c>
      <c r="N14" s="21">
        <f t="shared" si="1"/>
        <v>0</v>
      </c>
      <c r="O14" s="21">
        <f t="shared" si="2"/>
        <v>0</v>
      </c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</row>
    <row r="15" spans="1:34" s="660" customFormat="1" ht="15.6" x14ac:dyDescent="0.3">
      <c r="A15" s="695"/>
      <c r="B15" s="15"/>
      <c r="C15" s="702" t="s">
        <v>515</v>
      </c>
      <c r="D15" s="723"/>
      <c r="E15" s="706">
        <v>0</v>
      </c>
      <c r="F15" s="723"/>
      <c r="G15" s="390">
        <f>E15*1.5</f>
        <v>0</v>
      </c>
      <c r="H15" s="721"/>
      <c r="I15" s="715">
        <f t="shared" ref="I15" si="4">SUM(E15+G15)</f>
        <v>0</v>
      </c>
      <c r="J15" s="36"/>
      <c r="K15" s="22"/>
      <c r="L15" s="21"/>
      <c r="M15" s="27"/>
      <c r="N15" s="21"/>
      <c r="O15" s="21"/>
    </row>
    <row r="16" spans="1:34" ht="15.6" x14ac:dyDescent="0.3">
      <c r="A16" s="695"/>
      <c r="B16" s="15"/>
      <c r="C16" s="702" t="s">
        <v>847</v>
      </c>
      <c r="D16" s="723"/>
      <c r="E16" s="706">
        <v>49.34</v>
      </c>
      <c r="F16" s="723"/>
      <c r="G16" s="390">
        <f>E16*1.5</f>
        <v>74.010000000000005</v>
      </c>
      <c r="H16" s="721"/>
      <c r="I16" s="715">
        <f t="shared" ref="I16:I37" si="5">SUM(E16+G16)</f>
        <v>123.35000000000001</v>
      </c>
      <c r="J16" s="36">
        <v>10.713900000000001</v>
      </c>
      <c r="K16" s="22">
        <f t="shared" si="3"/>
        <v>11.513081137587619</v>
      </c>
      <c r="L16" s="21">
        <f t="shared" si="0"/>
        <v>5.7565405687938096</v>
      </c>
      <c r="M16" s="27">
        <v>63.744199999999999</v>
      </c>
      <c r="N16" s="21">
        <f t="shared" si="1"/>
        <v>733.89214665061274</v>
      </c>
      <c r="O16" s="21">
        <f t="shared" si="2"/>
        <v>366.94607332530637</v>
      </c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</row>
    <row r="17" spans="1:34" ht="15.6" x14ac:dyDescent="0.3">
      <c r="A17" s="695"/>
      <c r="B17" s="15"/>
      <c r="C17" s="702" t="s">
        <v>848</v>
      </c>
      <c r="D17" s="723"/>
      <c r="E17" s="706">
        <v>65.91</v>
      </c>
      <c r="F17" s="723"/>
      <c r="G17" s="390">
        <f t="shared" ref="G17:G19" si="6">E17*1.5</f>
        <v>98.864999999999995</v>
      </c>
      <c r="H17" s="721"/>
      <c r="I17" s="715">
        <f t="shared" si="5"/>
        <v>164.77499999999998</v>
      </c>
      <c r="J17" s="36">
        <v>10.713900000000001</v>
      </c>
      <c r="K17" s="22">
        <f t="shared" si="3"/>
        <v>15.379553663931899</v>
      </c>
      <c r="L17" s="21">
        <f t="shared" si="0"/>
        <v>7.6897768319659496</v>
      </c>
      <c r="M17" s="27">
        <v>63.744199999999999</v>
      </c>
      <c r="N17" s="21">
        <f t="shared" si="1"/>
        <v>980.35734466440772</v>
      </c>
      <c r="O17" s="21">
        <f t="shared" si="2"/>
        <v>490.17867233220386</v>
      </c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</row>
    <row r="18" spans="1:34" ht="15.6" x14ac:dyDescent="0.3">
      <c r="A18" s="695"/>
      <c r="B18" s="15" t="s">
        <v>292</v>
      </c>
      <c r="C18" s="702" t="s">
        <v>1575</v>
      </c>
      <c r="D18" s="723"/>
      <c r="E18" s="706">
        <v>98.99</v>
      </c>
      <c r="F18" s="723"/>
      <c r="G18" s="390">
        <f t="shared" si="6"/>
        <v>148.48499999999999</v>
      </c>
      <c r="H18" s="721"/>
      <c r="I18" s="715">
        <f t="shared" si="5"/>
        <v>247.47499999999997</v>
      </c>
      <c r="J18" s="36">
        <v>10.713900000000001</v>
      </c>
      <c r="K18" s="22">
        <f t="shared" si="3"/>
        <v>23.098498212602316</v>
      </c>
      <c r="L18" s="21">
        <f t="shared" si="0"/>
        <v>11.549249106301158</v>
      </c>
      <c r="M18" s="27">
        <v>63.744199999999999</v>
      </c>
      <c r="N18" s="21">
        <f t="shared" si="1"/>
        <v>1472.3952897637646</v>
      </c>
      <c r="O18" s="21">
        <f t="shared" si="2"/>
        <v>736.1976448818823</v>
      </c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</row>
    <row r="19" spans="1:34" s="660" customFormat="1" ht="15.6" x14ac:dyDescent="0.3">
      <c r="A19" s="695"/>
      <c r="B19" s="15"/>
      <c r="C19" s="702" t="s">
        <v>1576</v>
      </c>
      <c r="D19" s="723"/>
      <c r="E19" s="706">
        <v>158.28</v>
      </c>
      <c r="F19" s="723"/>
      <c r="G19" s="390">
        <f t="shared" si="6"/>
        <v>237.42000000000002</v>
      </c>
      <c r="H19" s="721"/>
      <c r="I19" s="715">
        <f t="shared" si="5"/>
        <v>395.70000000000005</v>
      </c>
      <c r="J19" s="36"/>
      <c r="K19" s="22"/>
      <c r="L19" s="21"/>
      <c r="M19" s="27"/>
      <c r="N19" s="21"/>
      <c r="O19" s="21"/>
    </row>
    <row r="20" spans="1:34" ht="15.6" x14ac:dyDescent="0.3">
      <c r="A20" s="695"/>
      <c r="B20" s="15"/>
      <c r="C20" s="702"/>
      <c r="D20" s="723"/>
      <c r="E20" s="706"/>
      <c r="F20" s="723"/>
      <c r="G20" s="390"/>
      <c r="H20" s="721"/>
      <c r="I20" s="715"/>
      <c r="J20" s="36">
        <v>10.713900000000001</v>
      </c>
      <c r="K20" s="22">
        <f t="shared" si="3"/>
        <v>0</v>
      </c>
      <c r="L20" s="21">
        <f t="shared" si="0"/>
        <v>0</v>
      </c>
      <c r="M20" s="27">
        <v>63.744199999999999</v>
      </c>
      <c r="N20" s="21">
        <f t="shared" si="1"/>
        <v>0</v>
      </c>
      <c r="O20" s="21">
        <f t="shared" si="2"/>
        <v>0</v>
      </c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</row>
    <row r="21" spans="1:34" ht="15.6" x14ac:dyDescent="0.3">
      <c r="A21" s="695" t="s">
        <v>1587</v>
      </c>
      <c r="B21" s="15" t="s">
        <v>1581</v>
      </c>
      <c r="C21" s="702" t="s">
        <v>1102</v>
      </c>
      <c r="D21" s="726">
        <v>120.72</v>
      </c>
      <c r="E21" s="707"/>
      <c r="F21" s="723">
        <f>D21*1.5</f>
        <v>181.07999999999998</v>
      </c>
      <c r="G21" s="390"/>
      <c r="H21" s="721">
        <f>D21+F21</f>
        <v>301.79999999999995</v>
      </c>
      <c r="I21" s="715"/>
      <c r="J21" s="36">
        <v>10.713900000000001</v>
      </c>
      <c r="K21" s="22">
        <f t="shared" si="3"/>
        <v>0</v>
      </c>
      <c r="L21" s="21">
        <f t="shared" si="0"/>
        <v>0</v>
      </c>
      <c r="M21" s="27">
        <v>63.744199999999999</v>
      </c>
      <c r="N21" s="21">
        <f t="shared" si="1"/>
        <v>0</v>
      </c>
      <c r="O21" s="21">
        <f t="shared" si="2"/>
        <v>0</v>
      </c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</row>
    <row r="22" spans="1:34" s="660" customFormat="1" ht="15.6" x14ac:dyDescent="0.3">
      <c r="A22" s="695"/>
      <c r="B22" s="15"/>
      <c r="C22" s="702" t="s">
        <v>515</v>
      </c>
      <c r="D22" s="723"/>
      <c r="E22" s="706">
        <v>0</v>
      </c>
      <c r="F22" s="723"/>
      <c r="G22" s="390">
        <f>E22*1.5</f>
        <v>0</v>
      </c>
      <c r="H22" s="721"/>
      <c r="I22" s="715">
        <f t="shared" ref="I22:I26" si="7">SUM(E22+G22)</f>
        <v>0</v>
      </c>
      <c r="J22" s="36"/>
      <c r="K22" s="22"/>
      <c r="L22" s="21"/>
      <c r="M22" s="27"/>
      <c r="N22" s="21"/>
      <c r="O22" s="21"/>
    </row>
    <row r="23" spans="1:34" ht="15.6" x14ac:dyDescent="0.3">
      <c r="A23" s="695"/>
      <c r="B23" s="15"/>
      <c r="C23" s="702" t="s">
        <v>847</v>
      </c>
      <c r="D23" s="723"/>
      <c r="E23" s="706">
        <v>49.34</v>
      </c>
      <c r="F23" s="723"/>
      <c r="G23" s="390">
        <f>E23*1.5</f>
        <v>74.010000000000005</v>
      </c>
      <c r="H23" s="721"/>
      <c r="I23" s="715">
        <f t="shared" si="7"/>
        <v>123.35000000000001</v>
      </c>
      <c r="J23" s="36">
        <v>10.713900000000001</v>
      </c>
      <c r="K23" s="22">
        <f t="shared" si="3"/>
        <v>11.513081137587619</v>
      </c>
      <c r="L23" s="21">
        <f t="shared" si="0"/>
        <v>5.7565405687938096</v>
      </c>
      <c r="M23" s="27">
        <v>63.744199999999999</v>
      </c>
      <c r="N23" s="21">
        <f t="shared" si="1"/>
        <v>733.89214665061274</v>
      </c>
      <c r="O23" s="21">
        <f t="shared" si="2"/>
        <v>366.94607332530637</v>
      </c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</row>
    <row r="24" spans="1:34" ht="15.6" x14ac:dyDescent="0.3">
      <c r="A24" s="695"/>
      <c r="B24" s="15"/>
      <c r="C24" s="702" t="s">
        <v>848</v>
      </c>
      <c r="D24" s="723"/>
      <c r="E24" s="706">
        <v>65.91</v>
      </c>
      <c r="F24" s="723"/>
      <c r="G24" s="390">
        <f t="shared" ref="G24:G26" si="8">E24*1.5</f>
        <v>98.864999999999995</v>
      </c>
      <c r="H24" s="721"/>
      <c r="I24" s="715">
        <f t="shared" si="7"/>
        <v>164.77499999999998</v>
      </c>
      <c r="J24" s="36">
        <v>10.713900000000001</v>
      </c>
      <c r="K24" s="22">
        <f t="shared" si="3"/>
        <v>15.379553663931899</v>
      </c>
      <c r="L24" s="21">
        <f t="shared" si="0"/>
        <v>7.6897768319659496</v>
      </c>
      <c r="M24" s="27">
        <v>63.744199999999999</v>
      </c>
      <c r="N24" s="21">
        <f t="shared" si="1"/>
        <v>980.35734466440772</v>
      </c>
      <c r="O24" s="21">
        <f t="shared" si="2"/>
        <v>490.17867233220386</v>
      </c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</row>
    <row r="25" spans="1:34" ht="15.6" x14ac:dyDescent="0.3">
      <c r="A25" s="695"/>
      <c r="B25" s="15"/>
      <c r="C25" s="702" t="s">
        <v>1575</v>
      </c>
      <c r="D25" s="723"/>
      <c r="E25" s="706">
        <v>98.99</v>
      </c>
      <c r="F25" s="723"/>
      <c r="G25" s="390">
        <f t="shared" si="8"/>
        <v>148.48499999999999</v>
      </c>
      <c r="H25" s="721"/>
      <c r="I25" s="715">
        <f t="shared" si="7"/>
        <v>247.47499999999997</v>
      </c>
      <c r="J25" s="36">
        <v>10.713900000000001</v>
      </c>
      <c r="K25" s="22">
        <f t="shared" si="3"/>
        <v>23.098498212602316</v>
      </c>
      <c r="L25" s="21">
        <f t="shared" si="0"/>
        <v>11.549249106301158</v>
      </c>
      <c r="M25" s="27">
        <v>63.744199999999999</v>
      </c>
      <c r="N25" s="21">
        <f t="shared" si="1"/>
        <v>1472.3952897637646</v>
      </c>
      <c r="O25" s="21">
        <f t="shared" si="2"/>
        <v>736.1976448818823</v>
      </c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</row>
    <row r="26" spans="1:34" s="660" customFormat="1" ht="15.6" x14ac:dyDescent="0.3">
      <c r="A26" s="695"/>
      <c r="B26" s="15"/>
      <c r="C26" s="702" t="s">
        <v>1576</v>
      </c>
      <c r="D26" s="723"/>
      <c r="E26" s="706">
        <v>158.28</v>
      </c>
      <c r="F26" s="723"/>
      <c r="G26" s="390">
        <f t="shared" si="8"/>
        <v>237.42000000000002</v>
      </c>
      <c r="H26" s="721"/>
      <c r="I26" s="715">
        <f t="shared" si="7"/>
        <v>395.70000000000005</v>
      </c>
      <c r="J26" s="36"/>
      <c r="K26" s="22"/>
      <c r="L26" s="21"/>
      <c r="M26" s="27"/>
      <c r="N26" s="21"/>
      <c r="O26" s="21"/>
    </row>
    <row r="27" spans="1:34" ht="15.6" x14ac:dyDescent="0.3">
      <c r="A27" s="695"/>
      <c r="B27" s="15" t="s">
        <v>292</v>
      </c>
      <c r="C27" s="702"/>
      <c r="D27" s="723"/>
      <c r="E27" s="707"/>
      <c r="F27" s="723"/>
      <c r="G27" s="390"/>
      <c r="H27" s="721"/>
      <c r="I27" s="715"/>
      <c r="J27" s="36">
        <v>10.713900000000001</v>
      </c>
      <c r="K27" s="22">
        <f t="shared" si="3"/>
        <v>0</v>
      </c>
      <c r="L27" s="21">
        <f t="shared" si="0"/>
        <v>0</v>
      </c>
      <c r="M27" s="27">
        <v>63.744199999999999</v>
      </c>
      <c r="N27" s="21">
        <f t="shared" si="1"/>
        <v>0</v>
      </c>
      <c r="O27" s="21">
        <f t="shared" si="2"/>
        <v>0</v>
      </c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</row>
    <row r="28" spans="1:34" s="7" customFormat="1" ht="15.6" x14ac:dyDescent="0.3">
      <c r="A28" s="695" t="s">
        <v>1588</v>
      </c>
      <c r="B28" s="15"/>
      <c r="C28" s="702" t="s">
        <v>1102</v>
      </c>
      <c r="D28" s="723">
        <v>784.73</v>
      </c>
      <c r="E28" s="706"/>
      <c r="F28" s="723">
        <f>D28*1.8</f>
        <v>1412.5140000000001</v>
      </c>
      <c r="G28" s="390"/>
      <c r="H28" s="721">
        <f>D28+F28</f>
        <v>2197.2440000000001</v>
      </c>
      <c r="I28" s="715"/>
      <c r="J28" s="36">
        <v>10.713900000000001</v>
      </c>
      <c r="K28" s="22">
        <f t="shared" si="3"/>
        <v>0</v>
      </c>
      <c r="L28" s="21">
        <f t="shared" si="0"/>
        <v>0</v>
      </c>
      <c r="M28" s="27">
        <v>63.744199999999999</v>
      </c>
      <c r="N28" s="21">
        <f t="shared" si="1"/>
        <v>0</v>
      </c>
      <c r="O28" s="21">
        <f t="shared" si="2"/>
        <v>0</v>
      </c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6"/>
      <c r="AH28" s="406"/>
    </row>
    <row r="29" spans="1:34" s="7" customFormat="1" ht="15.6" x14ac:dyDescent="0.3">
      <c r="A29" s="695"/>
      <c r="B29" s="15"/>
      <c r="C29" s="702" t="s">
        <v>1577</v>
      </c>
      <c r="D29" s="723"/>
      <c r="E29" s="706">
        <v>162.29</v>
      </c>
      <c r="F29" s="723"/>
      <c r="G29" s="390">
        <f>E29*1.8</f>
        <v>292.12200000000001</v>
      </c>
      <c r="H29" s="721"/>
      <c r="I29" s="715">
        <f>SUM(E29+G29)</f>
        <v>454.41200000000003</v>
      </c>
      <c r="J29" s="36"/>
      <c r="K29" s="22"/>
      <c r="L29" s="21"/>
      <c r="M29" s="27"/>
      <c r="N29" s="21"/>
      <c r="O29" s="21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  <c r="AA29" s="660"/>
      <c r="AB29" s="660"/>
      <c r="AC29" s="660"/>
      <c r="AD29" s="660"/>
      <c r="AE29" s="660"/>
      <c r="AF29" s="660"/>
      <c r="AG29" s="660"/>
      <c r="AH29" s="660"/>
    </row>
    <row r="30" spans="1:34" s="7" customFormat="1" ht="15.6" x14ac:dyDescent="0.3">
      <c r="A30" s="695"/>
      <c r="B30" s="15"/>
      <c r="C30" s="702"/>
      <c r="D30" s="723"/>
      <c r="E30" s="707"/>
      <c r="F30" s="723"/>
      <c r="G30" s="390"/>
      <c r="H30" s="721"/>
      <c r="I30" s="715"/>
      <c r="J30" s="36">
        <v>10.713900000000001</v>
      </c>
      <c r="K30" s="22">
        <f t="shared" si="3"/>
        <v>0</v>
      </c>
      <c r="L30" s="21">
        <f t="shared" si="0"/>
        <v>0</v>
      </c>
      <c r="M30" s="27">
        <v>63.744199999999999</v>
      </c>
      <c r="N30" s="21">
        <f t="shared" si="1"/>
        <v>0</v>
      </c>
      <c r="O30" s="21">
        <f t="shared" si="2"/>
        <v>0</v>
      </c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6"/>
      <c r="AH30" s="406"/>
    </row>
    <row r="31" spans="1:34" s="7" customFormat="1" ht="15.6" x14ac:dyDescent="0.3">
      <c r="A31" s="695" t="s">
        <v>1589</v>
      </c>
      <c r="B31" s="15" t="s">
        <v>510</v>
      </c>
      <c r="C31" s="702" t="s">
        <v>1102</v>
      </c>
      <c r="D31" s="726">
        <v>170.78</v>
      </c>
      <c r="E31" s="706"/>
      <c r="F31" s="723">
        <f>D31*1.5</f>
        <v>256.17</v>
      </c>
      <c r="G31" s="390"/>
      <c r="H31" s="721">
        <f t="shared" ref="H31:H36" si="9">D31+F31</f>
        <v>426.95000000000005</v>
      </c>
      <c r="I31" s="715"/>
      <c r="J31" s="36">
        <v>10.713900000000001</v>
      </c>
      <c r="K31" s="22">
        <f t="shared" si="3"/>
        <v>0</v>
      </c>
      <c r="L31" s="21">
        <f t="shared" si="0"/>
        <v>0</v>
      </c>
      <c r="M31" s="27">
        <v>63.744199999999999</v>
      </c>
      <c r="N31" s="21">
        <f t="shared" si="1"/>
        <v>0</v>
      </c>
      <c r="O31" s="21">
        <f t="shared" si="2"/>
        <v>0</v>
      </c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</row>
    <row r="32" spans="1:34" s="7" customFormat="1" ht="15.6" x14ac:dyDescent="0.3">
      <c r="A32" s="695"/>
      <c r="B32" s="15"/>
      <c r="C32" s="702" t="s">
        <v>509</v>
      </c>
      <c r="D32" s="723"/>
      <c r="E32" s="707">
        <v>107.79</v>
      </c>
      <c r="F32" s="723"/>
      <c r="G32" s="390">
        <f>E32*1.5</f>
        <v>161.685</v>
      </c>
      <c r="H32" s="721"/>
      <c r="I32" s="715">
        <f t="shared" si="5"/>
        <v>269.47500000000002</v>
      </c>
      <c r="J32" s="36">
        <v>10.713900000000001</v>
      </c>
      <c r="K32" s="22">
        <f t="shared" si="3"/>
        <v>25.151905468596869</v>
      </c>
      <c r="L32" s="21">
        <f t="shared" si="0"/>
        <v>12.575952734298435</v>
      </c>
      <c r="M32" s="27">
        <v>63.744199999999999</v>
      </c>
      <c r="N32" s="21">
        <f t="shared" si="1"/>
        <v>1603.2880925713325</v>
      </c>
      <c r="O32" s="21">
        <f t="shared" si="2"/>
        <v>801.64404628566626</v>
      </c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</row>
    <row r="33" spans="1:34" s="7" customFormat="1" ht="15.6" x14ac:dyDescent="0.3">
      <c r="A33" s="695"/>
      <c r="B33" s="15"/>
      <c r="C33" s="702" t="s">
        <v>1582</v>
      </c>
      <c r="D33" s="723"/>
      <c r="E33" s="707">
        <v>143.38</v>
      </c>
      <c r="F33" s="723"/>
      <c r="G33" s="390">
        <f t="shared" ref="G33:G34" si="10">E33*1.5</f>
        <v>215.07</v>
      </c>
      <c r="H33" s="721"/>
      <c r="I33" s="715">
        <f t="shared" si="5"/>
        <v>358.45</v>
      </c>
      <c r="J33" s="36">
        <v>10.713900000000001</v>
      </c>
      <c r="K33" s="22">
        <f t="shared" si="3"/>
        <v>33.456537768693003</v>
      </c>
      <c r="L33" s="21">
        <f t="shared" si="0"/>
        <v>16.728268884346502</v>
      </c>
      <c r="M33" s="27">
        <v>63.744199999999999</v>
      </c>
      <c r="N33" s="21">
        <f t="shared" si="1"/>
        <v>2132.6602348351207</v>
      </c>
      <c r="O33" s="21">
        <f t="shared" si="2"/>
        <v>1066.3301174175604</v>
      </c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</row>
    <row r="34" spans="1:34" s="7" customFormat="1" ht="15.6" x14ac:dyDescent="0.3">
      <c r="A34" s="695"/>
      <c r="B34" s="495"/>
      <c r="C34" s="702" t="s">
        <v>1583</v>
      </c>
      <c r="D34" s="723"/>
      <c r="E34" s="707">
        <v>224.76</v>
      </c>
      <c r="F34" s="723"/>
      <c r="G34" s="390">
        <f t="shared" si="10"/>
        <v>337.14</v>
      </c>
      <c r="H34" s="721"/>
      <c r="I34" s="715">
        <f t="shared" si="5"/>
        <v>561.9</v>
      </c>
      <c r="J34" s="36">
        <v>10.713900000000001</v>
      </c>
      <c r="K34" s="22">
        <f t="shared" si="3"/>
        <v>52.445888051969867</v>
      </c>
      <c r="L34" s="21">
        <f t="shared" si="0"/>
        <v>26.222944025984933</v>
      </c>
      <c r="M34" s="27">
        <v>63.744199999999999</v>
      </c>
      <c r="N34" s="21">
        <f t="shared" si="1"/>
        <v>3343.1211771623775</v>
      </c>
      <c r="O34" s="21">
        <f t="shared" si="2"/>
        <v>1671.5605885811888</v>
      </c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</row>
    <row r="35" spans="1:34" s="7" customFormat="1" ht="15.6" x14ac:dyDescent="0.3">
      <c r="A35" s="695"/>
      <c r="B35" s="495"/>
      <c r="C35" s="702"/>
      <c r="D35" s="723"/>
      <c r="E35" s="707"/>
      <c r="F35" s="723"/>
      <c r="G35" s="390"/>
      <c r="H35" s="721"/>
      <c r="I35" s="715"/>
      <c r="J35" s="36"/>
      <c r="K35" s="22"/>
      <c r="L35" s="21"/>
      <c r="M35" s="27"/>
      <c r="N35" s="21"/>
      <c r="O35" s="21"/>
      <c r="P35" s="660"/>
      <c r="Q35" s="660"/>
      <c r="R35" s="660"/>
      <c r="S35" s="660"/>
      <c r="T35" s="660"/>
      <c r="U35" s="660"/>
      <c r="V35" s="660"/>
      <c r="W35" s="660"/>
      <c r="X35" s="660"/>
      <c r="Y35" s="660"/>
      <c r="Z35" s="660"/>
      <c r="AA35" s="660"/>
      <c r="AB35" s="660"/>
      <c r="AC35" s="660"/>
      <c r="AD35" s="660"/>
      <c r="AE35" s="660"/>
      <c r="AF35" s="660"/>
      <c r="AG35" s="660"/>
      <c r="AH35" s="660"/>
    </row>
    <row r="36" spans="1:34" s="7" customFormat="1" ht="15.6" x14ac:dyDescent="0.3">
      <c r="A36" s="695" t="s">
        <v>1590</v>
      </c>
      <c r="B36" s="15" t="s">
        <v>511</v>
      </c>
      <c r="C36" s="702" t="s">
        <v>1102</v>
      </c>
      <c r="D36" s="726">
        <v>307.18</v>
      </c>
      <c r="E36" s="706"/>
      <c r="F36" s="723">
        <f>D36*1.8</f>
        <v>552.92399999999998</v>
      </c>
      <c r="G36" s="390"/>
      <c r="H36" s="721">
        <f t="shared" si="9"/>
        <v>860.10400000000004</v>
      </c>
      <c r="I36" s="715"/>
      <c r="J36" s="36">
        <v>10.713900000000001</v>
      </c>
      <c r="K36" s="22">
        <f t="shared" si="3"/>
        <v>0</v>
      </c>
      <c r="L36" s="21">
        <f t="shared" si="0"/>
        <v>0</v>
      </c>
      <c r="M36" s="27">
        <v>63.744199999999999</v>
      </c>
      <c r="N36" s="21">
        <f t="shared" si="1"/>
        <v>0</v>
      </c>
      <c r="O36" s="21">
        <f t="shared" si="2"/>
        <v>0</v>
      </c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</row>
    <row r="37" spans="1:34" s="7" customFormat="1" ht="15.6" x14ac:dyDescent="0.3">
      <c r="A37" s="695" t="s">
        <v>513</v>
      </c>
      <c r="B37" s="15"/>
      <c r="C37" s="702" t="s">
        <v>1577</v>
      </c>
      <c r="D37" s="723"/>
      <c r="E37" s="706">
        <v>34.28</v>
      </c>
      <c r="F37" s="723"/>
      <c r="G37" s="390">
        <f>E37*1.8</f>
        <v>61.704000000000001</v>
      </c>
      <c r="H37" s="721"/>
      <c r="I37" s="715">
        <f t="shared" si="5"/>
        <v>95.984000000000009</v>
      </c>
      <c r="J37" s="36">
        <v>10.713900000000001</v>
      </c>
      <c r="K37" s="22">
        <f t="shared" si="3"/>
        <v>8.9588291845173096</v>
      </c>
      <c r="L37" s="21">
        <f t="shared" si="0"/>
        <v>4.4794145922586548</v>
      </c>
      <c r="M37" s="27">
        <v>63.744199999999999</v>
      </c>
      <c r="N37" s="21">
        <f t="shared" si="1"/>
        <v>571.07339930370824</v>
      </c>
      <c r="O37" s="21">
        <f t="shared" si="2"/>
        <v>285.53669965185412</v>
      </c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</row>
    <row r="38" spans="1:34" s="7" customFormat="1" ht="15.6" x14ac:dyDescent="0.3">
      <c r="A38" s="695"/>
      <c r="B38" s="15"/>
      <c r="C38" s="702"/>
      <c r="D38" s="723"/>
      <c r="E38" s="707"/>
      <c r="F38" s="723"/>
      <c r="G38" s="390"/>
      <c r="H38" s="721"/>
      <c r="I38" s="715"/>
      <c r="J38" s="36"/>
      <c r="K38" s="22"/>
      <c r="L38" s="21"/>
      <c r="M38" s="27"/>
      <c r="N38" s="21"/>
      <c r="O38" s="21"/>
      <c r="P38" s="660"/>
      <c r="Q38" s="660"/>
      <c r="R38" s="660"/>
      <c r="S38" s="660"/>
      <c r="T38" s="660"/>
      <c r="U38" s="660"/>
      <c r="V38" s="660"/>
      <c r="W38" s="660"/>
      <c r="X38" s="660"/>
      <c r="Y38" s="660"/>
      <c r="Z38" s="660"/>
      <c r="AA38" s="660"/>
      <c r="AB38" s="660"/>
      <c r="AC38" s="660"/>
      <c r="AD38" s="660"/>
      <c r="AE38" s="660"/>
      <c r="AF38" s="660"/>
      <c r="AG38" s="660"/>
      <c r="AH38" s="660"/>
    </row>
    <row r="39" spans="1:34" s="7" customFormat="1" ht="15.6" x14ac:dyDescent="0.3">
      <c r="A39" s="696" t="s">
        <v>1591</v>
      </c>
      <c r="B39" s="15"/>
      <c r="C39" s="702" t="s">
        <v>1102</v>
      </c>
      <c r="D39" s="726">
        <v>784.73</v>
      </c>
      <c r="E39" s="706"/>
      <c r="F39" s="723">
        <f>D39*1.8</f>
        <v>1412.5140000000001</v>
      </c>
      <c r="G39" s="390"/>
      <c r="H39" s="721">
        <f>D39+F39</f>
        <v>2197.2440000000001</v>
      </c>
      <c r="I39" s="715"/>
      <c r="J39" s="36"/>
      <c r="K39" s="22"/>
      <c r="L39" s="21"/>
      <c r="M39" s="27"/>
      <c r="N39" s="21"/>
      <c r="O39" s="21"/>
      <c r="P39" s="660"/>
      <c r="Q39" s="660"/>
      <c r="R39" s="660"/>
      <c r="S39" s="660"/>
      <c r="T39" s="660"/>
      <c r="U39" s="660"/>
      <c r="V39" s="660"/>
      <c r="W39" s="660"/>
      <c r="X39" s="660"/>
      <c r="Y39" s="660"/>
      <c r="Z39" s="660"/>
      <c r="AA39" s="660"/>
      <c r="AB39" s="660"/>
      <c r="AC39" s="660"/>
      <c r="AD39" s="660"/>
      <c r="AE39" s="660"/>
      <c r="AF39" s="660"/>
      <c r="AG39" s="660"/>
      <c r="AH39" s="660"/>
    </row>
    <row r="40" spans="1:34" s="7" customFormat="1" ht="15.6" x14ac:dyDescent="0.3">
      <c r="A40" s="695"/>
      <c r="B40" s="15"/>
      <c r="C40" s="702" t="s">
        <v>847</v>
      </c>
      <c r="D40" s="723"/>
      <c r="E40" s="706">
        <v>49.34</v>
      </c>
      <c r="F40" s="723"/>
      <c r="G40" s="390">
        <f>E40*1.8</f>
        <v>88.812000000000012</v>
      </c>
      <c r="H40" s="721"/>
      <c r="I40" s="715">
        <f t="shared" ref="I40:I43" si="11">SUM(E40+G40)</f>
        <v>138.15200000000002</v>
      </c>
      <c r="J40" s="36"/>
      <c r="K40" s="22"/>
      <c r="L40" s="21"/>
      <c r="M40" s="27"/>
      <c r="N40" s="21"/>
      <c r="O40" s="21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  <c r="AA40" s="660"/>
      <c r="AB40" s="660"/>
      <c r="AC40" s="660"/>
      <c r="AD40" s="660"/>
      <c r="AE40" s="660"/>
      <c r="AF40" s="660"/>
      <c r="AG40" s="660"/>
      <c r="AH40" s="660"/>
    </row>
    <row r="41" spans="1:34" s="7" customFormat="1" ht="15.6" x14ac:dyDescent="0.3">
      <c r="A41" s="695"/>
      <c r="B41" s="15"/>
      <c r="C41" s="702" t="s">
        <v>848</v>
      </c>
      <c r="D41" s="723"/>
      <c r="E41" s="706">
        <v>65.91</v>
      </c>
      <c r="F41" s="723"/>
      <c r="G41" s="390">
        <f t="shared" ref="G41:G43" si="12">E41*1.8</f>
        <v>118.63799999999999</v>
      </c>
      <c r="H41" s="721"/>
      <c r="I41" s="715">
        <f t="shared" si="11"/>
        <v>184.548</v>
      </c>
      <c r="J41" s="36"/>
      <c r="K41" s="22"/>
      <c r="L41" s="21"/>
      <c r="M41" s="27"/>
      <c r="N41" s="21"/>
      <c r="O41" s="21"/>
      <c r="P41" s="660"/>
      <c r="Q41" s="660"/>
      <c r="R41" s="660"/>
      <c r="S41" s="660"/>
      <c r="T41" s="660"/>
      <c r="U41" s="660"/>
      <c r="V41" s="660"/>
      <c r="W41" s="660"/>
      <c r="X41" s="660"/>
      <c r="Y41" s="660"/>
      <c r="Z41" s="660"/>
      <c r="AA41" s="660"/>
      <c r="AB41" s="660"/>
      <c r="AC41" s="660"/>
      <c r="AD41" s="660"/>
      <c r="AE41" s="660"/>
      <c r="AF41" s="660"/>
      <c r="AG41" s="660"/>
      <c r="AH41" s="660"/>
    </row>
    <row r="42" spans="1:34" s="7" customFormat="1" ht="15.6" x14ac:dyDescent="0.3">
      <c r="A42" s="695"/>
      <c r="B42" s="15"/>
      <c r="C42" s="702" t="s">
        <v>1575</v>
      </c>
      <c r="D42" s="723"/>
      <c r="E42" s="706">
        <v>98.99</v>
      </c>
      <c r="F42" s="723"/>
      <c r="G42" s="390">
        <f t="shared" si="12"/>
        <v>178.18199999999999</v>
      </c>
      <c r="H42" s="721"/>
      <c r="I42" s="715">
        <f t="shared" si="11"/>
        <v>277.17199999999997</v>
      </c>
      <c r="J42" s="36"/>
      <c r="K42" s="22"/>
      <c r="L42" s="21"/>
      <c r="M42" s="27"/>
      <c r="N42" s="21"/>
      <c r="O42" s="21"/>
      <c r="P42" s="660"/>
      <c r="Q42" s="660"/>
      <c r="R42" s="660"/>
      <c r="S42" s="660"/>
      <c r="T42" s="660"/>
      <c r="U42" s="660"/>
      <c r="V42" s="660"/>
      <c r="W42" s="660"/>
      <c r="X42" s="660"/>
      <c r="Y42" s="660"/>
      <c r="Z42" s="660"/>
      <c r="AA42" s="660"/>
      <c r="AB42" s="660"/>
      <c r="AC42" s="660"/>
      <c r="AD42" s="660"/>
      <c r="AE42" s="660"/>
      <c r="AF42" s="660"/>
      <c r="AG42" s="660"/>
      <c r="AH42" s="660"/>
    </row>
    <row r="43" spans="1:34" s="7" customFormat="1" ht="15.6" x14ac:dyDescent="0.3">
      <c r="A43" s="695"/>
      <c r="B43" s="15"/>
      <c r="C43" s="702" t="s">
        <v>1576</v>
      </c>
      <c r="D43" s="723"/>
      <c r="E43" s="706">
        <v>158.28</v>
      </c>
      <c r="F43" s="723"/>
      <c r="G43" s="390">
        <f t="shared" si="12"/>
        <v>284.904</v>
      </c>
      <c r="H43" s="721"/>
      <c r="I43" s="715">
        <f t="shared" si="11"/>
        <v>443.18399999999997</v>
      </c>
      <c r="J43" s="36"/>
      <c r="K43" s="22"/>
      <c r="L43" s="21"/>
      <c r="M43" s="27"/>
      <c r="N43" s="21"/>
      <c r="O43" s="21"/>
      <c r="P43" s="660"/>
      <c r="Q43" s="660"/>
      <c r="R43" s="660"/>
      <c r="S43" s="660"/>
      <c r="T43" s="660"/>
      <c r="U43" s="660"/>
      <c r="V43" s="660"/>
      <c r="W43" s="660"/>
      <c r="X43" s="660"/>
      <c r="Y43" s="660"/>
      <c r="Z43" s="660"/>
      <c r="AA43" s="660"/>
      <c r="AB43" s="660"/>
      <c r="AC43" s="660"/>
      <c r="AD43" s="660"/>
      <c r="AE43" s="660"/>
      <c r="AF43" s="660"/>
      <c r="AG43" s="660"/>
      <c r="AH43" s="660"/>
    </row>
    <row r="44" spans="1:34" s="7" customFormat="1" ht="15.6" x14ac:dyDescent="0.3">
      <c r="A44" s="695"/>
      <c r="B44" s="15"/>
      <c r="C44" s="702"/>
      <c r="D44" s="723"/>
      <c r="E44" s="707"/>
      <c r="F44" s="723"/>
      <c r="G44" s="390"/>
      <c r="H44" s="721"/>
      <c r="I44" s="715"/>
      <c r="J44" s="36"/>
      <c r="K44" s="22"/>
      <c r="L44" s="21"/>
      <c r="M44" s="27"/>
      <c r="N44" s="21"/>
      <c r="O44" s="21"/>
      <c r="P44" s="660"/>
      <c r="Q44" s="660"/>
      <c r="R44" s="660"/>
      <c r="S44" s="660"/>
      <c r="T44" s="660"/>
      <c r="U44" s="660"/>
      <c r="V44" s="660"/>
      <c r="W44" s="660"/>
      <c r="X44" s="660"/>
      <c r="Y44" s="660"/>
      <c r="Z44" s="660"/>
      <c r="AA44" s="660"/>
      <c r="AB44" s="660"/>
      <c r="AC44" s="660"/>
      <c r="AD44" s="660"/>
      <c r="AE44" s="660"/>
      <c r="AF44" s="660"/>
      <c r="AG44" s="660"/>
      <c r="AH44" s="660"/>
    </row>
    <row r="45" spans="1:34" s="7" customFormat="1" ht="15.6" x14ac:dyDescent="0.3">
      <c r="A45" s="696" t="s">
        <v>1592</v>
      </c>
      <c r="B45" s="15"/>
      <c r="C45" s="702" t="s">
        <v>1102</v>
      </c>
      <c r="D45" s="726">
        <v>0.42</v>
      </c>
      <c r="E45" s="706"/>
      <c r="F45" s="723">
        <f>D45*1.8</f>
        <v>0.75600000000000001</v>
      </c>
      <c r="G45" s="390"/>
      <c r="H45" s="721">
        <f>D45+F45</f>
        <v>1.1759999999999999</v>
      </c>
      <c r="I45" s="715"/>
      <c r="J45" s="36"/>
      <c r="K45" s="22"/>
      <c r="L45" s="21"/>
      <c r="M45" s="27"/>
      <c r="N45" s="21"/>
      <c r="O45" s="21"/>
      <c r="P45" s="660"/>
      <c r="Q45" s="660"/>
      <c r="R45" s="660"/>
      <c r="S45" s="660"/>
      <c r="T45" s="660"/>
      <c r="U45" s="660"/>
      <c r="V45" s="660"/>
      <c r="W45" s="660"/>
      <c r="X45" s="660"/>
      <c r="Y45" s="660"/>
      <c r="Z45" s="660"/>
      <c r="AA45" s="660"/>
      <c r="AB45" s="660"/>
      <c r="AC45" s="660"/>
      <c r="AD45" s="660"/>
      <c r="AE45" s="660"/>
      <c r="AF45" s="660"/>
      <c r="AG45" s="660"/>
      <c r="AH45" s="660"/>
    </row>
    <row r="46" spans="1:34" s="7" customFormat="1" ht="15.6" x14ac:dyDescent="0.3">
      <c r="A46" s="695"/>
      <c r="B46" s="15"/>
      <c r="C46" s="702" t="s">
        <v>1577</v>
      </c>
      <c r="D46" s="723"/>
      <c r="E46" s="706">
        <v>65.91</v>
      </c>
      <c r="F46" s="723"/>
      <c r="G46" s="390">
        <f>E46*1.8</f>
        <v>118.63799999999999</v>
      </c>
      <c r="H46" s="721"/>
      <c r="I46" s="715">
        <f t="shared" ref="I46" si="13">SUM(E46+G46)</f>
        <v>184.548</v>
      </c>
      <c r="J46" s="36"/>
      <c r="K46" s="22"/>
      <c r="L46" s="21"/>
      <c r="M46" s="27"/>
      <c r="N46" s="21"/>
      <c r="O46" s="21"/>
      <c r="P46" s="660"/>
      <c r="Q46" s="660"/>
      <c r="R46" s="660"/>
      <c r="S46" s="660"/>
      <c r="T46" s="660"/>
      <c r="U46" s="660"/>
      <c r="V46" s="660"/>
      <c r="W46" s="660"/>
      <c r="X46" s="660"/>
      <c r="Y46" s="660"/>
      <c r="Z46" s="660"/>
      <c r="AA46" s="660"/>
      <c r="AB46" s="660"/>
      <c r="AC46" s="660"/>
      <c r="AD46" s="660"/>
      <c r="AE46" s="660"/>
      <c r="AF46" s="660"/>
      <c r="AG46" s="660"/>
      <c r="AH46" s="660"/>
    </row>
    <row r="47" spans="1:34" s="7" customFormat="1" ht="15.6" x14ac:dyDescent="0.3">
      <c r="A47" s="695"/>
      <c r="B47" s="15"/>
      <c r="C47" s="702"/>
      <c r="D47" s="723"/>
      <c r="E47" s="707"/>
      <c r="F47" s="723"/>
      <c r="G47" s="390"/>
      <c r="H47" s="721"/>
      <c r="I47" s="715"/>
      <c r="J47" s="36"/>
      <c r="K47" s="22"/>
      <c r="L47" s="21"/>
      <c r="M47" s="27"/>
      <c r="N47" s="21"/>
      <c r="O47" s="21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/>
      <c r="AA47" s="660"/>
      <c r="AB47" s="660"/>
      <c r="AC47" s="660"/>
      <c r="AD47" s="660"/>
      <c r="AE47" s="660"/>
      <c r="AF47" s="660"/>
      <c r="AG47" s="660"/>
      <c r="AH47" s="660"/>
    </row>
    <row r="48" spans="1:34" s="7" customFormat="1" ht="15.6" x14ac:dyDescent="0.3">
      <c r="A48" s="730" t="s">
        <v>1594</v>
      </c>
      <c r="B48" s="693" t="s">
        <v>512</v>
      </c>
      <c r="C48" s="703"/>
      <c r="D48" s="723">
        <v>71.430000000000007</v>
      </c>
      <c r="E48" s="707"/>
      <c r="F48" s="723">
        <f>D48*1.8</f>
        <v>128.57400000000001</v>
      </c>
      <c r="G48" s="390"/>
      <c r="H48" s="721">
        <f>D48+F48</f>
        <v>200.00400000000002</v>
      </c>
      <c r="I48" s="715"/>
      <c r="J48" s="36"/>
      <c r="K48" s="22"/>
      <c r="L48" s="21"/>
      <c r="M48" s="27"/>
      <c r="N48" s="21"/>
      <c r="O48" s="21"/>
      <c r="P48" s="660"/>
      <c r="Q48" s="660"/>
      <c r="R48" s="660"/>
      <c r="S48" s="660"/>
      <c r="T48" s="660"/>
      <c r="U48" s="660"/>
      <c r="V48" s="660"/>
      <c r="W48" s="660"/>
      <c r="X48" s="660"/>
      <c r="Y48" s="660"/>
      <c r="Z48" s="660"/>
      <c r="AA48" s="660"/>
      <c r="AB48" s="660"/>
      <c r="AC48" s="660"/>
      <c r="AD48" s="660"/>
      <c r="AE48" s="660"/>
      <c r="AF48" s="660"/>
      <c r="AG48" s="660"/>
      <c r="AH48" s="660"/>
    </row>
    <row r="49" spans="1:34" s="7" customFormat="1" ht="15.6" x14ac:dyDescent="0.3">
      <c r="A49" s="697"/>
      <c r="B49" s="693"/>
      <c r="C49" s="703" t="s">
        <v>514</v>
      </c>
      <c r="D49" s="723"/>
      <c r="E49" s="707">
        <v>98.74</v>
      </c>
      <c r="F49" s="723"/>
      <c r="G49" s="390">
        <f>E49*1.8</f>
        <v>177.732</v>
      </c>
      <c r="H49" s="721"/>
      <c r="I49" s="715">
        <f t="shared" ref="I49:I51" si="14">SUM(E49+G49)</f>
        <v>276.47199999999998</v>
      </c>
      <c r="J49" s="36"/>
      <c r="K49" s="22"/>
      <c r="L49" s="21"/>
      <c r="M49" s="27"/>
      <c r="N49" s="21"/>
      <c r="O49" s="21"/>
      <c r="P49" s="660"/>
      <c r="Q49" s="660"/>
      <c r="R49" s="660"/>
      <c r="S49" s="660"/>
      <c r="T49" s="660"/>
      <c r="U49" s="660"/>
      <c r="V49" s="660"/>
      <c r="W49" s="660"/>
      <c r="X49" s="660"/>
      <c r="Y49" s="660"/>
      <c r="Z49" s="660"/>
      <c r="AA49" s="660"/>
      <c r="AB49" s="660"/>
      <c r="AC49" s="660"/>
      <c r="AD49" s="660"/>
      <c r="AE49" s="660"/>
      <c r="AF49" s="660"/>
      <c r="AG49" s="660"/>
      <c r="AH49" s="660"/>
    </row>
    <row r="50" spans="1:34" s="7" customFormat="1" ht="15.6" x14ac:dyDescent="0.3">
      <c r="A50" s="697"/>
      <c r="B50" s="693"/>
      <c r="C50" s="703" t="s">
        <v>1584</v>
      </c>
      <c r="D50" s="723"/>
      <c r="E50" s="707">
        <v>172.66</v>
      </c>
      <c r="F50" s="723"/>
      <c r="G50" s="390">
        <f>E50*1.8</f>
        <v>310.78800000000001</v>
      </c>
      <c r="H50" s="721"/>
      <c r="I50" s="715">
        <f t="shared" si="14"/>
        <v>483.44799999999998</v>
      </c>
      <c r="J50" s="36"/>
      <c r="K50" s="22"/>
      <c r="L50" s="21"/>
      <c r="M50" s="27"/>
      <c r="N50" s="21"/>
      <c r="O50" s="21"/>
      <c r="P50" s="660"/>
      <c r="Q50" s="660"/>
      <c r="R50" s="660"/>
      <c r="S50" s="660"/>
      <c r="T50" s="660"/>
      <c r="U50" s="660"/>
      <c r="V50" s="660"/>
      <c r="W50" s="660"/>
      <c r="X50" s="660"/>
      <c r="Y50" s="660"/>
      <c r="Z50" s="660"/>
      <c r="AA50" s="660"/>
      <c r="AB50" s="660"/>
      <c r="AC50" s="660"/>
      <c r="AD50" s="660"/>
      <c r="AE50" s="660"/>
      <c r="AF50" s="660"/>
      <c r="AG50" s="660"/>
      <c r="AH50" s="660"/>
    </row>
    <row r="51" spans="1:34" s="7" customFormat="1" ht="16.2" thickBot="1" x14ac:dyDescent="0.35">
      <c r="A51" s="698"/>
      <c r="B51" s="16"/>
      <c r="C51" s="704" t="s">
        <v>1585</v>
      </c>
      <c r="D51" s="727">
        <v>307.18</v>
      </c>
      <c r="E51" s="708">
        <v>283.06</v>
      </c>
      <c r="F51" s="724">
        <f t="shared" ref="F51" si="15">D51*2.7</f>
        <v>829.38600000000008</v>
      </c>
      <c r="G51" s="714">
        <f>E51*1.8</f>
        <v>509.50800000000004</v>
      </c>
      <c r="H51" s="722"/>
      <c r="I51" s="716">
        <f t="shared" si="14"/>
        <v>792.56799999999998</v>
      </c>
      <c r="J51" s="36">
        <v>10.713900000000001</v>
      </c>
      <c r="K51" s="22">
        <f t="shared" si="3"/>
        <v>73.975676457685807</v>
      </c>
      <c r="L51" s="21">
        <f t="shared" si="0"/>
        <v>36.987838228842904</v>
      </c>
      <c r="M51" s="27">
        <v>63.744199999999999</v>
      </c>
      <c r="N51" s="21">
        <f t="shared" si="1"/>
        <v>4715.5203152540153</v>
      </c>
      <c r="O51" s="21">
        <f t="shared" si="2"/>
        <v>2357.7601576270076</v>
      </c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</row>
    <row r="52" spans="1:34" s="7" customFormat="1" x14ac:dyDescent="0.3">
      <c r="A52" s="6"/>
      <c r="B52" s="6"/>
      <c r="C52" s="6"/>
      <c r="D52" s="6"/>
      <c r="E52" s="6"/>
      <c r="M52" s="29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6"/>
      <c r="AF52" s="406"/>
      <c r="AG52" s="406"/>
      <c r="AH52" s="406"/>
    </row>
    <row r="53" spans="1:34" x14ac:dyDescent="0.3"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  <c r="AB53" s="406"/>
      <c r="AC53" s="406"/>
      <c r="AD53" s="406"/>
      <c r="AE53" s="406"/>
      <c r="AF53" s="406"/>
      <c r="AG53" s="406"/>
      <c r="AH53" s="406"/>
    </row>
    <row r="54" spans="1:34" x14ac:dyDescent="0.3"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6"/>
      <c r="AH54" s="406"/>
    </row>
    <row r="55" spans="1:34" x14ac:dyDescent="0.3"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06"/>
      <c r="AA55" s="406"/>
      <c r="AB55" s="406"/>
      <c r="AC55" s="406"/>
      <c r="AD55" s="406"/>
      <c r="AE55" s="406"/>
      <c r="AF55" s="406"/>
      <c r="AG55" s="406"/>
      <c r="AH55" s="406"/>
    </row>
    <row r="56" spans="1:34" x14ac:dyDescent="0.3"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406"/>
    </row>
    <row r="57" spans="1:34" x14ac:dyDescent="0.3"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6"/>
      <c r="AE57" s="406"/>
      <c r="AF57" s="406"/>
      <c r="AG57" s="406"/>
      <c r="AH57" s="406"/>
    </row>
    <row r="58" spans="1:34" x14ac:dyDescent="0.3"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406"/>
      <c r="AE58" s="406"/>
      <c r="AF58" s="406"/>
      <c r="AG58" s="406"/>
      <c r="AH58" s="406"/>
    </row>
    <row r="59" spans="1:34" x14ac:dyDescent="0.3"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06"/>
      <c r="AA59" s="406"/>
      <c r="AB59" s="406"/>
      <c r="AC59" s="406"/>
      <c r="AD59" s="406"/>
      <c r="AE59" s="406"/>
      <c r="AF59" s="406"/>
      <c r="AG59" s="406"/>
      <c r="AH59" s="406"/>
    </row>
    <row r="60" spans="1:34" x14ac:dyDescent="0.3"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6"/>
      <c r="AH60" s="406"/>
    </row>
    <row r="61" spans="1:34" x14ac:dyDescent="0.3"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06"/>
      <c r="AA61" s="406"/>
      <c r="AB61" s="406"/>
      <c r="AC61" s="406"/>
      <c r="AD61" s="406"/>
      <c r="AE61" s="406"/>
      <c r="AF61" s="406"/>
      <c r="AG61" s="406"/>
      <c r="AH61" s="406"/>
    </row>
    <row r="62" spans="1:34" x14ac:dyDescent="0.3"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406"/>
      <c r="AH62" s="406"/>
    </row>
    <row r="63" spans="1:34" x14ac:dyDescent="0.3"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C63" s="406"/>
      <c r="AD63" s="406"/>
      <c r="AE63" s="406"/>
      <c r="AF63" s="406"/>
      <c r="AG63" s="406"/>
      <c r="AH63" s="406"/>
    </row>
    <row r="64" spans="1:34" x14ac:dyDescent="0.3"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406"/>
      <c r="AC64" s="406"/>
      <c r="AD64" s="406"/>
      <c r="AE64" s="406"/>
      <c r="AF64" s="406"/>
      <c r="AG64" s="406"/>
      <c r="AH64" s="406"/>
    </row>
    <row r="65" spans="16:34" x14ac:dyDescent="0.3"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06"/>
      <c r="AA65" s="406"/>
      <c r="AB65" s="406"/>
      <c r="AC65" s="406"/>
      <c r="AD65" s="406"/>
      <c r="AE65" s="406"/>
      <c r="AF65" s="406"/>
      <c r="AG65" s="406"/>
      <c r="AH65" s="406"/>
    </row>
    <row r="66" spans="16:34" x14ac:dyDescent="0.3">
      <c r="P66" s="406"/>
      <c r="Q66" s="406"/>
      <c r="R66" s="406"/>
      <c r="S66" s="406"/>
      <c r="T66" s="406"/>
      <c r="U66" s="406"/>
      <c r="V66" s="406"/>
      <c r="W66" s="406"/>
      <c r="X66" s="406"/>
      <c r="Y66" s="406"/>
      <c r="Z66" s="406"/>
      <c r="AA66" s="406"/>
      <c r="AB66" s="406"/>
      <c r="AC66" s="406"/>
      <c r="AD66" s="406"/>
      <c r="AE66" s="406"/>
      <c r="AF66" s="406"/>
      <c r="AG66" s="406"/>
      <c r="AH66" s="406"/>
    </row>
  </sheetData>
  <mergeCells count="23">
    <mergeCell ref="A1:I1"/>
    <mergeCell ref="A2:I2"/>
    <mergeCell ref="A4:I4"/>
    <mergeCell ref="Y7:Y8"/>
    <mergeCell ref="F6:I6"/>
    <mergeCell ref="D6:E6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AF7:AF8"/>
    <mergeCell ref="AG7:AG8"/>
    <mergeCell ref="Z7:Z8"/>
    <mergeCell ref="AA7:AA8"/>
    <mergeCell ref="AB7:AB8"/>
    <mergeCell ref="AC7:AC8"/>
    <mergeCell ref="AD7:AD8"/>
    <mergeCell ref="AE7:AE8"/>
  </mergeCells>
  <pageMargins left="0.7" right="0.7" top="0.75" bottom="0.75" header="0.3" footer="0.3"/>
  <pageSetup scale="79" orientation="landscape" horizontalDpi="300" verticalDpi="300" r:id="rId1"/>
  <headerFooter>
    <oddHeader>Page &amp;P of &amp;N</oddHead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29"/>
  <sheetViews>
    <sheetView zoomScaleNormal="100" workbookViewId="0">
      <selection activeCell="D8" sqref="D8"/>
    </sheetView>
  </sheetViews>
  <sheetFormatPr defaultRowHeight="15.6" x14ac:dyDescent="0.3"/>
  <cols>
    <col min="1" max="1" width="6.5546875" customWidth="1"/>
    <col min="3" max="3" width="33" customWidth="1"/>
    <col min="4" max="4" width="16.44140625" style="45" customWidth="1"/>
    <col min="5" max="5" width="12.6640625" style="38" customWidth="1"/>
    <col min="6" max="6" width="12.6640625" style="37" customWidth="1"/>
    <col min="7" max="7" width="12.33203125" style="19" customWidth="1"/>
    <col min="8" max="8" width="12.33203125" style="325" customWidth="1"/>
    <col min="9" max="9" width="12.88671875" style="330" customWidth="1"/>
    <col min="10" max="10" width="12.88671875" style="175" customWidth="1"/>
    <col min="11" max="11" width="13.88671875" customWidth="1"/>
    <col min="12" max="14" width="13.44140625" customWidth="1"/>
    <col min="15" max="15" width="16.44140625" customWidth="1"/>
    <col min="16" max="16" width="12.44140625" customWidth="1"/>
    <col min="26" max="26" width="0.109375" customWidth="1"/>
    <col min="27" max="27" width="0.6640625" hidden="1" customWidth="1"/>
    <col min="28" max="43" width="9.109375" hidden="1" customWidth="1"/>
  </cols>
  <sheetData>
    <row r="1" spans="1:49" ht="15.6" customHeight="1" x14ac:dyDescent="0.4">
      <c r="A1" s="844" t="s">
        <v>0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</row>
    <row r="2" spans="1:49" ht="22.8" x14ac:dyDescent="0.4">
      <c r="A2" s="844" t="s">
        <v>1445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</row>
    <row r="3" spans="1:49" s="678" customFormat="1" ht="22.8" x14ac:dyDescent="0.4">
      <c r="A3" s="850"/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</row>
    <row r="4" spans="1:49" s="678" customFormat="1" ht="22.8" x14ac:dyDescent="0.4">
      <c r="A4" s="844" t="s">
        <v>1647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</row>
    <row r="5" spans="1:49" x14ac:dyDescent="0.3">
      <c r="A5" s="451"/>
      <c r="B5" s="451"/>
      <c r="C5" s="451"/>
      <c r="D5" s="296"/>
      <c r="E5" s="922"/>
      <c r="F5" s="922"/>
      <c r="G5" s="922"/>
      <c r="H5" s="920"/>
      <c r="I5" s="921"/>
      <c r="J5" s="451"/>
      <c r="K5" s="451"/>
      <c r="L5" s="451"/>
      <c r="M5" s="451"/>
    </row>
    <row r="6" spans="1:49" ht="16.2" thickBot="1" x14ac:dyDescent="0.35">
      <c r="A6" s="362" t="s">
        <v>1648</v>
      </c>
      <c r="B6" s="439"/>
      <c r="C6" s="439"/>
      <c r="D6" s="915"/>
      <c r="F6" s="38"/>
      <c r="G6" s="38"/>
      <c r="H6" s="920"/>
      <c r="I6" s="921"/>
      <c r="J6" s="451"/>
      <c r="K6" s="439"/>
      <c r="L6" s="439"/>
      <c r="M6" s="439"/>
    </row>
    <row r="7" spans="1:49" ht="30.75" customHeight="1" thickBot="1" x14ac:dyDescent="0.35">
      <c r="A7" s="40"/>
      <c r="B7" s="12"/>
      <c r="C7" s="476"/>
      <c r="D7" s="743" t="s">
        <v>1446</v>
      </c>
      <c r="E7" s="744"/>
      <c r="F7" s="744"/>
      <c r="G7" s="745"/>
      <c r="H7" s="932" t="s">
        <v>1586</v>
      </c>
      <c r="I7" s="933"/>
      <c r="J7" s="934"/>
      <c r="K7" s="743" t="s">
        <v>1450</v>
      </c>
      <c r="L7" s="744"/>
      <c r="M7" s="745"/>
      <c r="N7" s="406"/>
      <c r="O7" s="406"/>
      <c r="P7" s="406"/>
      <c r="R7" s="738"/>
      <c r="S7" s="738"/>
      <c r="T7" s="738"/>
      <c r="U7" s="738"/>
      <c r="V7" s="738"/>
      <c r="W7" s="738"/>
      <c r="X7" s="738"/>
      <c r="Y7" s="738"/>
      <c r="AR7" s="738"/>
      <c r="AS7" s="738"/>
      <c r="AT7" s="738"/>
      <c r="AU7" s="738"/>
      <c r="AV7" s="738"/>
      <c r="AW7" s="738"/>
    </row>
    <row r="8" spans="1:49" s="32" customFormat="1" ht="30" customHeight="1" thickBot="1" x14ac:dyDescent="0.35">
      <c r="A8" s="468"/>
      <c r="B8" s="746" t="s">
        <v>1547</v>
      </c>
      <c r="C8" s="747"/>
      <c r="D8" s="462" t="s">
        <v>1010</v>
      </c>
      <c r="E8" s="463" t="s">
        <v>1011</v>
      </c>
      <c r="F8" s="464" t="s">
        <v>1012</v>
      </c>
      <c r="G8" s="465" t="s">
        <v>1013</v>
      </c>
      <c r="H8" s="930" t="s">
        <v>1011</v>
      </c>
      <c r="I8" s="464" t="s">
        <v>1012</v>
      </c>
      <c r="J8" s="931" t="s">
        <v>1013</v>
      </c>
      <c r="K8" s="930" t="s">
        <v>1011</v>
      </c>
      <c r="L8" s="464" t="s">
        <v>1012</v>
      </c>
      <c r="M8" s="931" t="s">
        <v>1013</v>
      </c>
      <c r="N8" s="738"/>
      <c r="O8" s="738"/>
      <c r="P8" s="738"/>
      <c r="Q8" s="40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x14ac:dyDescent="0.3">
      <c r="A9" s="484" t="s">
        <v>1014</v>
      </c>
      <c r="B9" s="490"/>
      <c r="C9" s="491" t="s">
        <v>1015</v>
      </c>
      <c r="D9" s="923"/>
      <c r="E9" s="478"/>
      <c r="F9" s="342"/>
      <c r="G9" s="466"/>
      <c r="H9" s="341"/>
      <c r="I9" s="342"/>
      <c r="J9" s="343"/>
      <c r="K9" s="469"/>
      <c r="L9" s="470"/>
      <c r="M9" s="471"/>
      <c r="N9" s="738"/>
      <c r="O9" s="738"/>
      <c r="P9" s="738"/>
    </row>
    <row r="10" spans="1:49" x14ac:dyDescent="0.3">
      <c r="A10" s="485"/>
      <c r="B10" s="472">
        <v>1</v>
      </c>
      <c r="C10" s="492" t="s">
        <v>1016</v>
      </c>
      <c r="D10" s="924" t="s">
        <v>1017</v>
      </c>
      <c r="E10" s="479">
        <v>251.13633791999999</v>
      </c>
      <c r="F10" s="336">
        <v>313.92042240000001</v>
      </c>
      <c r="G10" s="337">
        <v>0</v>
      </c>
      <c r="H10" s="338">
        <f>E10*1.8</f>
        <v>452.04540825599997</v>
      </c>
      <c r="I10" s="334">
        <f>F10*1.8</f>
        <v>565.05676032000008</v>
      </c>
      <c r="J10" s="335">
        <f t="shared" ref="J10:J17" si="0">SUM(G10*2.7)</f>
        <v>0</v>
      </c>
      <c r="K10" s="41">
        <f t="shared" ref="K10:M17" si="1">ROUND(E10+H10,0)</f>
        <v>703</v>
      </c>
      <c r="L10" s="39">
        <f t="shared" si="1"/>
        <v>879</v>
      </c>
      <c r="M10" s="473">
        <f t="shared" si="1"/>
        <v>0</v>
      </c>
      <c r="N10" s="406"/>
      <c r="O10" s="406"/>
      <c r="P10" s="406"/>
    </row>
    <row r="11" spans="1:49" x14ac:dyDescent="0.3">
      <c r="A11" s="485"/>
      <c r="B11" s="472">
        <v>2</v>
      </c>
      <c r="C11" s="492" t="s">
        <v>1018</v>
      </c>
      <c r="D11" s="924" t="s">
        <v>1019</v>
      </c>
      <c r="E11" s="479">
        <v>251.13633791999999</v>
      </c>
      <c r="F11" s="336">
        <v>313.92042240000001</v>
      </c>
      <c r="G11" s="337">
        <v>0</v>
      </c>
      <c r="H11" s="338">
        <f t="shared" ref="H11:H64" si="2">E11*1.8</f>
        <v>452.04540825599997</v>
      </c>
      <c r="I11" s="334">
        <f t="shared" ref="I11:I64" si="3">F11*1.8</f>
        <v>565.05676032000008</v>
      </c>
      <c r="J11" s="335">
        <f t="shared" si="0"/>
        <v>0</v>
      </c>
      <c r="K11" s="41">
        <f t="shared" si="1"/>
        <v>703</v>
      </c>
      <c r="L11" s="39">
        <f t="shared" si="1"/>
        <v>879</v>
      </c>
      <c r="M11" s="473">
        <f t="shared" si="1"/>
        <v>0</v>
      </c>
      <c r="N11" s="406"/>
      <c r="O11" s="406"/>
      <c r="P11" s="406"/>
    </row>
    <row r="12" spans="1:49" x14ac:dyDescent="0.3">
      <c r="A12" s="485"/>
      <c r="B12" s="472">
        <v>3</v>
      </c>
      <c r="C12" s="492" t="s">
        <v>1020</v>
      </c>
      <c r="D12" s="924" t="s">
        <v>1021</v>
      </c>
      <c r="E12" s="479">
        <v>1207.38624</v>
      </c>
      <c r="F12" s="336">
        <v>0</v>
      </c>
      <c r="G12" s="337">
        <v>0</v>
      </c>
      <c r="H12" s="338">
        <f t="shared" si="2"/>
        <v>2173.2952319999999</v>
      </c>
      <c r="I12" s="334">
        <f t="shared" si="3"/>
        <v>0</v>
      </c>
      <c r="J12" s="335">
        <f t="shared" si="0"/>
        <v>0</v>
      </c>
      <c r="K12" s="41">
        <f t="shared" si="1"/>
        <v>3381</v>
      </c>
      <c r="L12" s="39">
        <f t="shared" si="1"/>
        <v>0</v>
      </c>
      <c r="M12" s="473">
        <f t="shared" si="1"/>
        <v>0</v>
      </c>
      <c r="N12" s="406"/>
      <c r="O12" s="406"/>
      <c r="P12" s="406"/>
    </row>
    <row r="13" spans="1:49" x14ac:dyDescent="0.3">
      <c r="A13" s="485"/>
      <c r="B13" s="472">
        <v>4</v>
      </c>
      <c r="C13" s="492" t="s">
        <v>1022</v>
      </c>
      <c r="D13" s="482" t="s">
        <v>1022</v>
      </c>
      <c r="E13" s="479">
        <v>251.13633791999999</v>
      </c>
      <c r="F13" s="336">
        <v>313.92042240000001</v>
      </c>
      <c r="G13" s="337">
        <v>0</v>
      </c>
      <c r="H13" s="338">
        <f t="shared" si="2"/>
        <v>452.04540825599997</v>
      </c>
      <c r="I13" s="334">
        <f t="shared" si="3"/>
        <v>565.05676032000008</v>
      </c>
      <c r="J13" s="335">
        <f t="shared" si="0"/>
        <v>0</v>
      </c>
      <c r="K13" s="41">
        <f t="shared" si="1"/>
        <v>703</v>
      </c>
      <c r="L13" s="39">
        <f t="shared" si="1"/>
        <v>879</v>
      </c>
      <c r="M13" s="473">
        <f t="shared" si="1"/>
        <v>0</v>
      </c>
      <c r="N13" s="406"/>
      <c r="O13" s="406"/>
      <c r="P13" s="406"/>
    </row>
    <row r="14" spans="1:49" x14ac:dyDescent="0.3">
      <c r="A14" s="485"/>
      <c r="B14" s="472">
        <v>5</v>
      </c>
      <c r="C14" s="492" t="s">
        <v>1023</v>
      </c>
      <c r="D14" s="467" t="s">
        <v>1024</v>
      </c>
      <c r="E14" s="44">
        <v>0</v>
      </c>
      <c r="F14" s="336">
        <v>313.92042240000001</v>
      </c>
      <c r="G14" s="337">
        <v>0</v>
      </c>
      <c r="H14" s="338">
        <f t="shared" si="2"/>
        <v>0</v>
      </c>
      <c r="I14" s="334">
        <f t="shared" si="3"/>
        <v>565.05676032000008</v>
      </c>
      <c r="J14" s="335">
        <f t="shared" si="0"/>
        <v>0</v>
      </c>
      <c r="K14" s="41">
        <f t="shared" si="1"/>
        <v>0</v>
      </c>
      <c r="L14" s="39">
        <f t="shared" si="1"/>
        <v>879</v>
      </c>
      <c r="M14" s="473">
        <f t="shared" si="1"/>
        <v>0</v>
      </c>
      <c r="N14" s="406"/>
      <c r="O14" s="406"/>
      <c r="P14" s="406"/>
    </row>
    <row r="15" spans="1:49" x14ac:dyDescent="0.3">
      <c r="A15" s="485"/>
      <c r="B15" s="472">
        <v>6</v>
      </c>
      <c r="C15" s="492" t="s">
        <v>1025</v>
      </c>
      <c r="D15" s="924" t="s">
        <v>1026</v>
      </c>
      <c r="E15" s="479">
        <v>0</v>
      </c>
      <c r="F15" s="336">
        <v>627.84084480000001</v>
      </c>
      <c r="G15" s="337">
        <v>0</v>
      </c>
      <c r="H15" s="338">
        <f t="shared" si="2"/>
        <v>0</v>
      </c>
      <c r="I15" s="334">
        <f t="shared" si="3"/>
        <v>1130.1135206400002</v>
      </c>
      <c r="J15" s="335">
        <f t="shared" si="0"/>
        <v>0</v>
      </c>
      <c r="K15" s="41">
        <f t="shared" si="1"/>
        <v>0</v>
      </c>
      <c r="L15" s="39">
        <f t="shared" si="1"/>
        <v>1758</v>
      </c>
      <c r="M15" s="473">
        <f t="shared" si="1"/>
        <v>0</v>
      </c>
      <c r="N15" s="406"/>
      <c r="O15" s="406"/>
      <c r="P15" s="406"/>
    </row>
    <row r="16" spans="1:49" ht="31.2" x14ac:dyDescent="0.3">
      <c r="A16" s="485"/>
      <c r="B16" s="472">
        <v>7</v>
      </c>
      <c r="C16" s="492" t="s">
        <v>1027</v>
      </c>
      <c r="D16" s="924" t="s">
        <v>1028</v>
      </c>
      <c r="E16" s="479">
        <v>251.13633791999999</v>
      </c>
      <c r="F16" s="336">
        <v>313.92042240000001</v>
      </c>
      <c r="G16" s="337">
        <v>0</v>
      </c>
      <c r="H16" s="338">
        <f t="shared" si="2"/>
        <v>452.04540825599997</v>
      </c>
      <c r="I16" s="334">
        <f t="shared" si="3"/>
        <v>565.05676032000008</v>
      </c>
      <c r="J16" s="335">
        <f t="shared" si="0"/>
        <v>0</v>
      </c>
      <c r="K16" s="41">
        <f t="shared" si="1"/>
        <v>703</v>
      </c>
      <c r="L16" s="39">
        <f t="shared" si="1"/>
        <v>879</v>
      </c>
      <c r="M16" s="473">
        <f t="shared" si="1"/>
        <v>0</v>
      </c>
      <c r="N16" s="406"/>
      <c r="O16" s="406"/>
      <c r="P16" s="406"/>
    </row>
    <row r="17" spans="1:16" x14ac:dyDescent="0.3">
      <c r="A17" s="485"/>
      <c r="B17" s="472">
        <v>8</v>
      </c>
      <c r="C17" s="492" t="s">
        <v>1029</v>
      </c>
      <c r="D17" s="924" t="s">
        <v>1030</v>
      </c>
      <c r="E17" s="479">
        <v>251.13633791999999</v>
      </c>
      <c r="F17" s="336">
        <v>313.92042240000001</v>
      </c>
      <c r="G17" s="337">
        <v>0</v>
      </c>
      <c r="H17" s="338">
        <f t="shared" si="2"/>
        <v>452.04540825599997</v>
      </c>
      <c r="I17" s="334">
        <f t="shared" si="3"/>
        <v>565.05676032000008</v>
      </c>
      <c r="J17" s="335">
        <f t="shared" si="0"/>
        <v>0</v>
      </c>
      <c r="K17" s="41">
        <f t="shared" si="1"/>
        <v>703</v>
      </c>
      <c r="L17" s="39">
        <f t="shared" si="1"/>
        <v>879</v>
      </c>
      <c r="M17" s="473">
        <f t="shared" si="1"/>
        <v>0</v>
      </c>
      <c r="N17" s="406"/>
      <c r="O17" s="406"/>
      <c r="P17" s="406"/>
    </row>
    <row r="18" spans="1:16" ht="31.2" x14ac:dyDescent="0.3">
      <c r="A18" s="486" t="s">
        <v>1031</v>
      </c>
      <c r="B18" s="472"/>
      <c r="C18" s="493" t="s">
        <v>1032</v>
      </c>
      <c r="D18" s="924"/>
      <c r="E18" s="479"/>
      <c r="F18" s="336"/>
      <c r="G18" s="337"/>
      <c r="H18" s="338"/>
      <c r="I18" s="334"/>
      <c r="J18" s="335"/>
      <c r="K18" s="41"/>
      <c r="L18" s="39"/>
      <c r="M18" s="473">
        <f t="shared" ref="M18:M64" si="4">ROUND(G18+J18,0)</f>
        <v>0</v>
      </c>
      <c r="N18" s="406"/>
      <c r="O18" s="406"/>
      <c r="P18" s="406"/>
    </row>
    <row r="19" spans="1:16" ht="18" x14ac:dyDescent="0.4">
      <c r="A19" s="485"/>
      <c r="B19" s="472">
        <v>9</v>
      </c>
      <c r="C19" s="492" t="s">
        <v>1033</v>
      </c>
      <c r="D19" s="482" t="s">
        <v>1341</v>
      </c>
      <c r="E19" s="479">
        <v>502.27267583999998</v>
      </c>
      <c r="F19" s="336">
        <v>627.84084480000001</v>
      </c>
      <c r="G19" s="337">
        <v>0</v>
      </c>
      <c r="H19" s="338">
        <f t="shared" si="2"/>
        <v>904.09081651199995</v>
      </c>
      <c r="I19" s="334">
        <f t="shared" si="3"/>
        <v>1130.1135206400002</v>
      </c>
      <c r="J19" s="335">
        <f t="shared" ref="J19:J28" si="5">SUM(G19*2.7)</f>
        <v>0</v>
      </c>
      <c r="K19" s="41">
        <f t="shared" ref="K19:K58" si="6">ROUND(E19+H19,0)</f>
        <v>1406</v>
      </c>
      <c r="L19" s="39">
        <f t="shared" ref="L19:L58" si="7">ROUND(F19+I19,0)</f>
        <v>1758</v>
      </c>
      <c r="M19" s="473">
        <f t="shared" si="4"/>
        <v>0</v>
      </c>
      <c r="N19" s="406"/>
      <c r="O19" s="406"/>
      <c r="P19" s="406"/>
    </row>
    <row r="20" spans="1:16" x14ac:dyDescent="0.3">
      <c r="A20" s="485"/>
      <c r="B20" s="472">
        <v>10</v>
      </c>
      <c r="C20" s="492" t="s">
        <v>1034</v>
      </c>
      <c r="D20" s="467" t="s">
        <v>1035</v>
      </c>
      <c r="E20" s="44">
        <v>502.27267583999998</v>
      </c>
      <c r="F20" s="336">
        <v>0</v>
      </c>
      <c r="G20" s="337">
        <v>0</v>
      </c>
      <c r="H20" s="338">
        <f t="shared" si="2"/>
        <v>904.09081651199995</v>
      </c>
      <c r="I20" s="334">
        <f t="shared" si="3"/>
        <v>0</v>
      </c>
      <c r="J20" s="335">
        <f t="shared" si="5"/>
        <v>0</v>
      </c>
      <c r="K20" s="41">
        <f t="shared" si="6"/>
        <v>1406</v>
      </c>
      <c r="L20" s="39">
        <f t="shared" si="7"/>
        <v>0</v>
      </c>
      <c r="M20" s="473">
        <f t="shared" si="4"/>
        <v>0</v>
      </c>
      <c r="N20" s="406"/>
      <c r="O20" s="406"/>
      <c r="P20" s="406"/>
    </row>
    <row r="21" spans="1:16" x14ac:dyDescent="0.3">
      <c r="A21" s="485"/>
      <c r="B21" s="472">
        <v>11</v>
      </c>
      <c r="C21" s="492" t="s">
        <v>1036</v>
      </c>
      <c r="D21" s="924" t="s">
        <v>1037</v>
      </c>
      <c r="E21" s="479">
        <v>502.27267583999998</v>
      </c>
      <c r="F21" s="336">
        <v>627.84084480000001</v>
      </c>
      <c r="G21" s="337">
        <v>0</v>
      </c>
      <c r="H21" s="338">
        <f t="shared" si="2"/>
        <v>904.09081651199995</v>
      </c>
      <c r="I21" s="334">
        <f t="shared" si="3"/>
        <v>1130.1135206400002</v>
      </c>
      <c r="J21" s="335">
        <f t="shared" si="5"/>
        <v>0</v>
      </c>
      <c r="K21" s="41">
        <f t="shared" si="6"/>
        <v>1406</v>
      </c>
      <c r="L21" s="39">
        <f t="shared" si="7"/>
        <v>1758</v>
      </c>
      <c r="M21" s="473">
        <f t="shared" si="4"/>
        <v>0</v>
      </c>
      <c r="N21" s="406"/>
      <c r="O21" s="406"/>
      <c r="P21" s="406"/>
    </row>
    <row r="22" spans="1:16" x14ac:dyDescent="0.3">
      <c r="A22" s="485"/>
      <c r="B22" s="472">
        <v>12</v>
      </c>
      <c r="C22" s="492" t="s">
        <v>1038</v>
      </c>
      <c r="D22" s="924" t="s">
        <v>1039</v>
      </c>
      <c r="E22" s="479">
        <v>754.6164</v>
      </c>
      <c r="F22" s="336">
        <v>754.6164</v>
      </c>
      <c r="G22" s="337">
        <v>0</v>
      </c>
      <c r="H22" s="338">
        <f t="shared" si="2"/>
        <v>1358.30952</v>
      </c>
      <c r="I22" s="334">
        <f t="shared" si="3"/>
        <v>1358.30952</v>
      </c>
      <c r="J22" s="335">
        <f t="shared" si="5"/>
        <v>0</v>
      </c>
      <c r="K22" s="41">
        <f t="shared" si="6"/>
        <v>2113</v>
      </c>
      <c r="L22" s="39">
        <f t="shared" si="7"/>
        <v>2113</v>
      </c>
      <c r="M22" s="473">
        <f t="shared" si="4"/>
        <v>0</v>
      </c>
      <c r="N22" s="406"/>
      <c r="O22" s="406"/>
      <c r="P22" s="406"/>
    </row>
    <row r="23" spans="1:16" x14ac:dyDescent="0.3">
      <c r="A23" s="485"/>
      <c r="B23" s="472">
        <v>13</v>
      </c>
      <c r="C23" s="492" t="s">
        <v>1040</v>
      </c>
      <c r="D23" s="924" t="s">
        <v>1040</v>
      </c>
      <c r="E23" s="479">
        <v>0</v>
      </c>
      <c r="F23" s="336">
        <v>0</v>
      </c>
      <c r="G23" s="337">
        <v>0</v>
      </c>
      <c r="H23" s="338">
        <f t="shared" si="2"/>
        <v>0</v>
      </c>
      <c r="I23" s="334">
        <f t="shared" si="3"/>
        <v>0</v>
      </c>
      <c r="J23" s="335">
        <f t="shared" si="5"/>
        <v>0</v>
      </c>
      <c r="K23" s="41">
        <f t="shared" si="6"/>
        <v>0</v>
      </c>
      <c r="L23" s="39">
        <f t="shared" si="7"/>
        <v>0</v>
      </c>
      <c r="M23" s="473">
        <f t="shared" si="4"/>
        <v>0</v>
      </c>
      <c r="N23" s="406"/>
      <c r="O23" s="406"/>
      <c r="P23" s="406"/>
    </row>
    <row r="24" spans="1:16" x14ac:dyDescent="0.3">
      <c r="A24" s="485"/>
      <c r="B24" s="494">
        <v>14</v>
      </c>
      <c r="C24" s="492" t="s">
        <v>1041</v>
      </c>
      <c r="D24" s="924" t="s">
        <v>1042</v>
      </c>
      <c r="E24" s="479">
        <v>0</v>
      </c>
      <c r="F24" s="336">
        <v>724.43174399999998</v>
      </c>
      <c r="G24" s="337">
        <v>0</v>
      </c>
      <c r="H24" s="338">
        <f t="shared" si="2"/>
        <v>0</v>
      </c>
      <c r="I24" s="334">
        <f t="shared" si="3"/>
        <v>1303.9771392</v>
      </c>
      <c r="J24" s="335">
        <f t="shared" si="5"/>
        <v>0</v>
      </c>
      <c r="K24" s="41">
        <f t="shared" si="6"/>
        <v>0</v>
      </c>
      <c r="L24" s="39">
        <f t="shared" si="7"/>
        <v>2028</v>
      </c>
      <c r="M24" s="473">
        <f t="shared" si="4"/>
        <v>0</v>
      </c>
      <c r="N24" s="406"/>
      <c r="O24" s="406"/>
      <c r="P24" s="406"/>
    </row>
    <row r="25" spans="1:16" x14ac:dyDescent="0.3">
      <c r="A25" s="485"/>
      <c r="B25" s="472">
        <v>15</v>
      </c>
      <c r="C25" s="492" t="s">
        <v>1043</v>
      </c>
      <c r="D25" s="482" t="s">
        <v>1044</v>
      </c>
      <c r="E25" s="479">
        <v>754.6164</v>
      </c>
      <c r="F25" s="336">
        <v>754.6164</v>
      </c>
      <c r="G25" s="337">
        <v>0</v>
      </c>
      <c r="H25" s="338">
        <f t="shared" si="2"/>
        <v>1358.30952</v>
      </c>
      <c r="I25" s="334">
        <f t="shared" si="3"/>
        <v>1358.30952</v>
      </c>
      <c r="J25" s="335">
        <f t="shared" si="5"/>
        <v>0</v>
      </c>
      <c r="K25" s="41">
        <f t="shared" si="6"/>
        <v>2113</v>
      </c>
      <c r="L25" s="39">
        <f t="shared" si="7"/>
        <v>2113</v>
      </c>
      <c r="M25" s="473">
        <f t="shared" si="4"/>
        <v>0</v>
      </c>
      <c r="N25" s="406"/>
      <c r="O25" s="406"/>
      <c r="P25" s="406"/>
    </row>
    <row r="26" spans="1:16" ht="18" x14ac:dyDescent="0.4">
      <c r="A26" s="485"/>
      <c r="B26" s="472">
        <v>16</v>
      </c>
      <c r="C26" s="492" t="s">
        <v>1045</v>
      </c>
      <c r="D26" s="467" t="s">
        <v>1341</v>
      </c>
      <c r="E26" s="44">
        <v>502.27267583999998</v>
      </c>
      <c r="F26" s="336">
        <v>0</v>
      </c>
      <c r="G26" s="337">
        <v>0</v>
      </c>
      <c r="H26" s="338">
        <f t="shared" si="2"/>
        <v>904.09081651199995</v>
      </c>
      <c r="I26" s="334">
        <f t="shared" si="3"/>
        <v>0</v>
      </c>
      <c r="J26" s="335">
        <f t="shared" si="5"/>
        <v>0</v>
      </c>
      <c r="K26" s="41">
        <f t="shared" si="6"/>
        <v>1406</v>
      </c>
      <c r="L26" s="39">
        <f t="shared" si="7"/>
        <v>0</v>
      </c>
      <c r="M26" s="473">
        <f t="shared" si="4"/>
        <v>0</v>
      </c>
      <c r="N26" s="406"/>
      <c r="O26" s="406"/>
      <c r="P26" s="406"/>
    </row>
    <row r="27" spans="1:16" x14ac:dyDescent="0.3">
      <c r="A27" s="485"/>
      <c r="B27" s="472">
        <v>17</v>
      </c>
      <c r="C27" s="492" t="s">
        <v>1046</v>
      </c>
      <c r="D27" s="924" t="s">
        <v>1047</v>
      </c>
      <c r="E27" s="479">
        <v>0</v>
      </c>
      <c r="F27" s="336">
        <v>627.84084480000001</v>
      </c>
      <c r="G27" s="337">
        <v>0</v>
      </c>
      <c r="H27" s="338">
        <f t="shared" si="2"/>
        <v>0</v>
      </c>
      <c r="I27" s="334">
        <f t="shared" si="3"/>
        <v>1130.1135206400002</v>
      </c>
      <c r="J27" s="335">
        <f t="shared" si="5"/>
        <v>0</v>
      </c>
      <c r="K27" s="41">
        <f t="shared" si="6"/>
        <v>0</v>
      </c>
      <c r="L27" s="39">
        <f t="shared" si="7"/>
        <v>1758</v>
      </c>
      <c r="M27" s="473">
        <f t="shared" si="4"/>
        <v>0</v>
      </c>
      <c r="N27" s="406"/>
      <c r="O27" s="406"/>
      <c r="P27" s="406"/>
    </row>
    <row r="28" spans="1:16" x14ac:dyDescent="0.3">
      <c r="A28" s="485"/>
      <c r="B28" s="472">
        <v>18</v>
      </c>
      <c r="C28" s="492" t="s">
        <v>1048</v>
      </c>
      <c r="D28" s="924" t="s">
        <v>1049</v>
      </c>
      <c r="E28" s="479">
        <v>502.45378377600002</v>
      </c>
      <c r="F28" s="336">
        <v>627.84084480000001</v>
      </c>
      <c r="G28" s="337">
        <v>0</v>
      </c>
      <c r="H28" s="338">
        <f t="shared" si="2"/>
        <v>904.41681079680006</v>
      </c>
      <c r="I28" s="334">
        <f t="shared" si="3"/>
        <v>1130.1135206400002</v>
      </c>
      <c r="J28" s="335">
        <f t="shared" si="5"/>
        <v>0</v>
      </c>
      <c r="K28" s="41">
        <f t="shared" si="6"/>
        <v>1407</v>
      </c>
      <c r="L28" s="39">
        <f t="shared" si="7"/>
        <v>1758</v>
      </c>
      <c r="M28" s="473">
        <f t="shared" si="4"/>
        <v>0</v>
      </c>
      <c r="N28" s="406"/>
      <c r="O28" s="406"/>
      <c r="P28" s="406"/>
    </row>
    <row r="29" spans="1:16" ht="18" x14ac:dyDescent="0.4">
      <c r="A29" s="485"/>
      <c r="B29" s="472">
        <v>19</v>
      </c>
      <c r="C29" s="492" t="s">
        <v>1050</v>
      </c>
      <c r="D29" s="924" t="s">
        <v>1342</v>
      </c>
      <c r="E29" s="479">
        <v>0</v>
      </c>
      <c r="F29" s="336">
        <v>0</v>
      </c>
      <c r="G29" s="337">
        <v>905.53967999999998</v>
      </c>
      <c r="H29" s="338">
        <f t="shared" si="2"/>
        <v>0</v>
      </c>
      <c r="I29" s="334">
        <f t="shared" si="3"/>
        <v>0</v>
      </c>
      <c r="J29" s="335">
        <f>G29*1.8</f>
        <v>1629.9714240000001</v>
      </c>
      <c r="K29" s="41">
        <f t="shared" si="6"/>
        <v>0</v>
      </c>
      <c r="L29" s="39">
        <f t="shared" si="7"/>
        <v>0</v>
      </c>
      <c r="M29" s="473">
        <f t="shared" si="4"/>
        <v>2536</v>
      </c>
      <c r="N29" s="406"/>
      <c r="O29" s="406"/>
      <c r="P29" s="406"/>
    </row>
    <row r="30" spans="1:16" x14ac:dyDescent="0.3">
      <c r="A30" s="485"/>
      <c r="B30" s="472">
        <v>20</v>
      </c>
      <c r="C30" s="492" t="s">
        <v>1051</v>
      </c>
      <c r="D30" s="924"/>
      <c r="E30" s="479">
        <v>452.76983999999999</v>
      </c>
      <c r="F30" s="336">
        <v>0</v>
      </c>
      <c r="G30" s="337">
        <v>0</v>
      </c>
      <c r="H30" s="338">
        <f t="shared" si="2"/>
        <v>814.98571200000004</v>
      </c>
      <c r="I30" s="334">
        <f t="shared" si="3"/>
        <v>0</v>
      </c>
      <c r="J30" s="335">
        <f t="shared" ref="J30:J52" si="8">SUM(G30*2.7)</f>
        <v>0</v>
      </c>
      <c r="K30" s="41">
        <f t="shared" si="6"/>
        <v>1268</v>
      </c>
      <c r="L30" s="39">
        <f t="shared" si="7"/>
        <v>0</v>
      </c>
      <c r="M30" s="473">
        <f t="shared" si="4"/>
        <v>0</v>
      </c>
      <c r="N30" s="406"/>
      <c r="O30" s="406"/>
      <c r="P30" s="406"/>
    </row>
    <row r="31" spans="1:16" x14ac:dyDescent="0.3">
      <c r="A31" s="485"/>
      <c r="B31" s="472">
        <v>21</v>
      </c>
      <c r="C31" s="492" t="s">
        <v>1052</v>
      </c>
      <c r="D31" s="482" t="s">
        <v>1053</v>
      </c>
      <c r="E31" s="479">
        <v>754.6164</v>
      </c>
      <c r="F31" s="336">
        <v>754.6164</v>
      </c>
      <c r="G31" s="337">
        <v>0</v>
      </c>
      <c r="H31" s="338">
        <f t="shared" si="2"/>
        <v>1358.30952</v>
      </c>
      <c r="I31" s="334">
        <f t="shared" si="3"/>
        <v>1358.30952</v>
      </c>
      <c r="J31" s="335">
        <f t="shared" si="8"/>
        <v>0</v>
      </c>
      <c r="K31" s="41">
        <f t="shared" si="6"/>
        <v>2113</v>
      </c>
      <c r="L31" s="39">
        <f t="shared" si="7"/>
        <v>2113</v>
      </c>
      <c r="M31" s="473">
        <f t="shared" si="4"/>
        <v>0</v>
      </c>
      <c r="N31" s="406"/>
      <c r="O31" s="406"/>
      <c r="P31" s="406"/>
    </row>
    <row r="32" spans="1:16" x14ac:dyDescent="0.3">
      <c r="A32" s="485"/>
      <c r="B32" s="472">
        <v>22</v>
      </c>
      <c r="C32" s="492" t="s">
        <v>1054</v>
      </c>
      <c r="D32" s="467" t="s">
        <v>1055</v>
      </c>
      <c r="E32" s="44">
        <v>754.6164</v>
      </c>
      <c r="F32" s="336">
        <v>754.6164</v>
      </c>
      <c r="G32" s="337">
        <v>0</v>
      </c>
      <c r="H32" s="338">
        <f t="shared" si="2"/>
        <v>1358.30952</v>
      </c>
      <c r="I32" s="334">
        <f t="shared" si="3"/>
        <v>1358.30952</v>
      </c>
      <c r="J32" s="335">
        <f t="shared" si="8"/>
        <v>0</v>
      </c>
      <c r="K32" s="41">
        <f t="shared" si="6"/>
        <v>2113</v>
      </c>
      <c r="L32" s="39">
        <f t="shared" si="7"/>
        <v>2113</v>
      </c>
      <c r="M32" s="473">
        <f t="shared" si="4"/>
        <v>0</v>
      </c>
      <c r="N32" s="406"/>
      <c r="O32" s="406"/>
      <c r="P32" s="406"/>
    </row>
    <row r="33" spans="1:16" x14ac:dyDescent="0.3">
      <c r="A33" s="485"/>
      <c r="B33" s="472">
        <v>23</v>
      </c>
      <c r="C33" s="492" t="s">
        <v>1056</v>
      </c>
      <c r="D33" s="924" t="s">
        <v>1057</v>
      </c>
      <c r="E33" s="479">
        <v>1255.6816896</v>
      </c>
      <c r="F33" s="336">
        <v>1255.6816896</v>
      </c>
      <c r="G33" s="337">
        <v>0</v>
      </c>
      <c r="H33" s="338">
        <f t="shared" si="2"/>
        <v>2260.2270412800003</v>
      </c>
      <c r="I33" s="334">
        <f t="shared" si="3"/>
        <v>2260.2270412800003</v>
      </c>
      <c r="J33" s="335">
        <f t="shared" si="8"/>
        <v>0</v>
      </c>
      <c r="K33" s="41">
        <f t="shared" si="6"/>
        <v>3516</v>
      </c>
      <c r="L33" s="39">
        <f t="shared" si="7"/>
        <v>3516</v>
      </c>
      <c r="M33" s="473">
        <f t="shared" si="4"/>
        <v>0</v>
      </c>
      <c r="N33" s="406"/>
      <c r="O33" s="406"/>
      <c r="P33" s="406"/>
    </row>
    <row r="34" spans="1:16" x14ac:dyDescent="0.3">
      <c r="A34" s="485"/>
      <c r="B34" s="472">
        <v>24</v>
      </c>
      <c r="C34" s="492" t="s">
        <v>1058</v>
      </c>
      <c r="D34" s="924" t="s">
        <v>1059</v>
      </c>
      <c r="E34" s="479">
        <v>0</v>
      </c>
      <c r="F34" s="336">
        <v>627.84084480000001</v>
      </c>
      <c r="G34" s="337">
        <v>0</v>
      </c>
      <c r="H34" s="338">
        <f t="shared" si="2"/>
        <v>0</v>
      </c>
      <c r="I34" s="334">
        <f t="shared" si="3"/>
        <v>1130.1135206400002</v>
      </c>
      <c r="J34" s="335">
        <f t="shared" si="8"/>
        <v>0</v>
      </c>
      <c r="K34" s="41">
        <f t="shared" si="6"/>
        <v>0</v>
      </c>
      <c r="L34" s="39">
        <f t="shared" si="7"/>
        <v>1758</v>
      </c>
      <c r="M34" s="473">
        <f t="shared" si="4"/>
        <v>0</v>
      </c>
      <c r="N34" s="406"/>
      <c r="O34" s="406"/>
      <c r="P34" s="406"/>
    </row>
    <row r="35" spans="1:16" x14ac:dyDescent="0.3">
      <c r="A35" s="485"/>
      <c r="B35" s="472">
        <v>25</v>
      </c>
      <c r="C35" s="492" t="s">
        <v>1060</v>
      </c>
      <c r="D35" s="924" t="s">
        <v>1061</v>
      </c>
      <c r="E35" s="479">
        <v>502.27267583999998</v>
      </c>
      <c r="F35" s="336">
        <v>627.84084480000001</v>
      </c>
      <c r="G35" s="337">
        <v>0</v>
      </c>
      <c r="H35" s="338">
        <f t="shared" si="2"/>
        <v>904.09081651199995</v>
      </c>
      <c r="I35" s="334">
        <f t="shared" si="3"/>
        <v>1130.1135206400002</v>
      </c>
      <c r="J35" s="335">
        <f t="shared" si="8"/>
        <v>0</v>
      </c>
      <c r="K35" s="41">
        <f t="shared" si="6"/>
        <v>1406</v>
      </c>
      <c r="L35" s="39">
        <f t="shared" si="7"/>
        <v>1758</v>
      </c>
      <c r="M35" s="473">
        <f t="shared" si="4"/>
        <v>0</v>
      </c>
      <c r="N35" s="406"/>
      <c r="O35" s="406"/>
      <c r="P35" s="406"/>
    </row>
    <row r="36" spans="1:16" x14ac:dyDescent="0.3">
      <c r="A36" s="485"/>
      <c r="B36" s="472">
        <v>26</v>
      </c>
      <c r="C36" s="492" t="s">
        <v>1062</v>
      </c>
      <c r="D36" s="924" t="s">
        <v>1063</v>
      </c>
      <c r="E36" s="479">
        <v>754.6164</v>
      </c>
      <c r="F36" s="336">
        <v>754.6164</v>
      </c>
      <c r="G36" s="337">
        <v>0</v>
      </c>
      <c r="H36" s="338">
        <f t="shared" si="2"/>
        <v>1358.30952</v>
      </c>
      <c r="I36" s="334">
        <f t="shared" si="3"/>
        <v>1358.30952</v>
      </c>
      <c r="J36" s="335">
        <f t="shared" si="8"/>
        <v>0</v>
      </c>
      <c r="K36" s="41">
        <f t="shared" si="6"/>
        <v>2113</v>
      </c>
      <c r="L36" s="39">
        <f t="shared" si="7"/>
        <v>2113</v>
      </c>
      <c r="M36" s="473">
        <f t="shared" si="4"/>
        <v>0</v>
      </c>
      <c r="N36" s="406"/>
      <c r="O36" s="406"/>
      <c r="P36" s="406"/>
    </row>
    <row r="37" spans="1:16" x14ac:dyDescent="0.3">
      <c r="A37" s="485"/>
      <c r="B37" s="472">
        <v>27</v>
      </c>
      <c r="C37" s="492" t="s">
        <v>1064</v>
      </c>
      <c r="D37" s="482" t="s">
        <v>1065</v>
      </c>
      <c r="E37" s="479">
        <v>0</v>
      </c>
      <c r="F37" s="336">
        <v>905.53967999999998</v>
      </c>
      <c r="G37" s="337">
        <v>0</v>
      </c>
      <c r="H37" s="338">
        <f t="shared" si="2"/>
        <v>0</v>
      </c>
      <c r="I37" s="334">
        <f t="shared" si="3"/>
        <v>1629.9714240000001</v>
      </c>
      <c r="J37" s="335">
        <f t="shared" si="8"/>
        <v>0</v>
      </c>
      <c r="K37" s="41">
        <f t="shared" si="6"/>
        <v>0</v>
      </c>
      <c r="L37" s="39">
        <f t="shared" si="7"/>
        <v>2536</v>
      </c>
      <c r="M37" s="473">
        <f t="shared" si="4"/>
        <v>0</v>
      </c>
      <c r="N37" s="406"/>
      <c r="O37" s="406"/>
      <c r="P37" s="406"/>
    </row>
    <row r="38" spans="1:16" x14ac:dyDescent="0.3">
      <c r="A38" s="485"/>
      <c r="B38" s="472">
        <v>28</v>
      </c>
      <c r="C38" s="492" t="s">
        <v>1066</v>
      </c>
      <c r="D38" s="467" t="s">
        <v>1067</v>
      </c>
      <c r="E38" s="44">
        <v>754.6164</v>
      </c>
      <c r="F38" s="336">
        <v>754.6164</v>
      </c>
      <c r="G38" s="337">
        <v>0</v>
      </c>
      <c r="H38" s="338">
        <f t="shared" si="2"/>
        <v>1358.30952</v>
      </c>
      <c r="I38" s="334">
        <f t="shared" si="3"/>
        <v>1358.30952</v>
      </c>
      <c r="J38" s="335">
        <f t="shared" si="8"/>
        <v>0</v>
      </c>
      <c r="K38" s="41">
        <f t="shared" si="6"/>
        <v>2113</v>
      </c>
      <c r="L38" s="39">
        <f t="shared" si="7"/>
        <v>2113</v>
      </c>
      <c r="M38" s="473">
        <f t="shared" si="4"/>
        <v>0</v>
      </c>
      <c r="N38" s="406"/>
      <c r="O38" s="406"/>
      <c r="P38" s="406"/>
    </row>
    <row r="39" spans="1:16" x14ac:dyDescent="0.3">
      <c r="A39" s="485"/>
      <c r="B39" s="472">
        <v>29</v>
      </c>
      <c r="C39" s="492" t="s">
        <v>1068</v>
      </c>
      <c r="D39" s="924" t="s">
        <v>1069</v>
      </c>
      <c r="E39" s="479">
        <v>502.27267583999998</v>
      </c>
      <c r="F39" s="336">
        <v>0</v>
      </c>
      <c r="G39" s="337">
        <v>0</v>
      </c>
      <c r="H39" s="338">
        <f t="shared" si="2"/>
        <v>904.09081651199995</v>
      </c>
      <c r="I39" s="334">
        <f t="shared" si="3"/>
        <v>0</v>
      </c>
      <c r="J39" s="335">
        <f t="shared" si="8"/>
        <v>0</v>
      </c>
      <c r="K39" s="41">
        <f t="shared" si="6"/>
        <v>1406</v>
      </c>
      <c r="L39" s="39">
        <f t="shared" si="7"/>
        <v>0</v>
      </c>
      <c r="M39" s="473">
        <f t="shared" si="4"/>
        <v>0</v>
      </c>
      <c r="N39" s="406"/>
      <c r="O39" s="406"/>
      <c r="P39" s="406"/>
    </row>
    <row r="40" spans="1:16" x14ac:dyDescent="0.3">
      <c r="A40" s="485"/>
      <c r="B40" s="472">
        <v>30</v>
      </c>
      <c r="C40" s="492" t="s">
        <v>1070</v>
      </c>
      <c r="D40" s="924" t="s">
        <v>1071</v>
      </c>
      <c r="E40" s="479">
        <v>754.6164</v>
      </c>
      <c r="F40" s="336">
        <v>754.6164</v>
      </c>
      <c r="G40" s="337">
        <v>0</v>
      </c>
      <c r="H40" s="338">
        <f t="shared" si="2"/>
        <v>1358.30952</v>
      </c>
      <c r="I40" s="334">
        <f t="shared" si="3"/>
        <v>1358.30952</v>
      </c>
      <c r="J40" s="335">
        <f t="shared" si="8"/>
        <v>0</v>
      </c>
      <c r="K40" s="41">
        <f t="shared" si="6"/>
        <v>2113</v>
      </c>
      <c r="L40" s="39">
        <f t="shared" si="7"/>
        <v>2113</v>
      </c>
      <c r="M40" s="473">
        <f t="shared" si="4"/>
        <v>0</v>
      </c>
      <c r="N40" s="406"/>
      <c r="O40" s="406"/>
      <c r="P40" s="406"/>
    </row>
    <row r="41" spans="1:16" x14ac:dyDescent="0.3">
      <c r="A41" s="485"/>
      <c r="B41" s="472">
        <v>31</v>
      </c>
      <c r="C41" s="492" t="s">
        <v>1072</v>
      </c>
      <c r="D41" s="924" t="s">
        <v>1073</v>
      </c>
      <c r="E41" s="479">
        <v>0</v>
      </c>
      <c r="F41" s="336">
        <v>422.58518400000003</v>
      </c>
      <c r="G41" s="337">
        <v>0</v>
      </c>
      <c r="H41" s="338">
        <f t="shared" si="2"/>
        <v>0</v>
      </c>
      <c r="I41" s="334">
        <f t="shared" si="3"/>
        <v>760.65333120000003</v>
      </c>
      <c r="J41" s="335">
        <f t="shared" si="8"/>
        <v>0</v>
      </c>
      <c r="K41" s="41">
        <f t="shared" si="6"/>
        <v>0</v>
      </c>
      <c r="L41" s="39">
        <f t="shared" si="7"/>
        <v>1183</v>
      </c>
      <c r="M41" s="473">
        <f t="shared" si="4"/>
        <v>0</v>
      </c>
      <c r="N41" s="406"/>
      <c r="O41" s="406"/>
      <c r="P41" s="406"/>
    </row>
    <row r="42" spans="1:16" x14ac:dyDescent="0.3">
      <c r="A42" s="485"/>
      <c r="B42" s="472">
        <v>32</v>
      </c>
      <c r="C42" s="492" t="s">
        <v>1074</v>
      </c>
      <c r="D42" s="924" t="s">
        <v>1075</v>
      </c>
      <c r="E42" s="479">
        <v>754.6164</v>
      </c>
      <c r="F42" s="336">
        <v>754.6164</v>
      </c>
      <c r="G42" s="337">
        <v>0</v>
      </c>
      <c r="H42" s="338">
        <f t="shared" si="2"/>
        <v>1358.30952</v>
      </c>
      <c r="I42" s="334">
        <f t="shared" si="3"/>
        <v>1358.30952</v>
      </c>
      <c r="J42" s="335">
        <f t="shared" si="8"/>
        <v>0</v>
      </c>
      <c r="K42" s="41">
        <f t="shared" si="6"/>
        <v>2113</v>
      </c>
      <c r="L42" s="39">
        <f t="shared" si="7"/>
        <v>2113</v>
      </c>
      <c r="M42" s="473">
        <f t="shared" si="4"/>
        <v>0</v>
      </c>
      <c r="N42" s="406"/>
      <c r="O42" s="406"/>
      <c r="P42" s="406"/>
    </row>
    <row r="43" spans="1:16" x14ac:dyDescent="0.3">
      <c r="A43" s="485"/>
      <c r="B43" s="472">
        <v>33</v>
      </c>
      <c r="C43" s="492" t="s">
        <v>1076</v>
      </c>
      <c r="D43" s="482" t="s">
        <v>1037</v>
      </c>
      <c r="E43" s="479">
        <v>502.27267583999998</v>
      </c>
      <c r="F43" s="336">
        <v>627.84084480000001</v>
      </c>
      <c r="G43" s="337">
        <v>0</v>
      </c>
      <c r="H43" s="338">
        <f t="shared" si="2"/>
        <v>904.09081651199995</v>
      </c>
      <c r="I43" s="334">
        <f t="shared" si="3"/>
        <v>1130.1135206400002</v>
      </c>
      <c r="J43" s="335">
        <f t="shared" si="8"/>
        <v>0</v>
      </c>
      <c r="K43" s="41">
        <f t="shared" si="6"/>
        <v>1406</v>
      </c>
      <c r="L43" s="39">
        <f t="shared" si="7"/>
        <v>1758</v>
      </c>
      <c r="M43" s="473">
        <f t="shared" si="4"/>
        <v>0</v>
      </c>
      <c r="N43" s="406"/>
      <c r="O43" s="406"/>
      <c r="P43" s="406"/>
    </row>
    <row r="44" spans="1:16" x14ac:dyDescent="0.3">
      <c r="A44" s="485"/>
      <c r="B44" s="472">
        <v>34</v>
      </c>
      <c r="C44" s="492" t="s">
        <v>1077</v>
      </c>
      <c r="D44" s="467" t="s">
        <v>1078</v>
      </c>
      <c r="E44" s="44">
        <v>0</v>
      </c>
      <c r="F44" s="336">
        <v>905.53967999999998</v>
      </c>
      <c r="G44" s="337">
        <v>0</v>
      </c>
      <c r="H44" s="338">
        <f t="shared" si="2"/>
        <v>0</v>
      </c>
      <c r="I44" s="334">
        <f t="shared" si="3"/>
        <v>1629.9714240000001</v>
      </c>
      <c r="J44" s="335">
        <f t="shared" si="8"/>
        <v>0</v>
      </c>
      <c r="K44" s="41">
        <f t="shared" si="6"/>
        <v>0</v>
      </c>
      <c r="L44" s="39">
        <f t="shared" si="7"/>
        <v>2536</v>
      </c>
      <c r="M44" s="473">
        <f t="shared" si="4"/>
        <v>0</v>
      </c>
      <c r="N44" s="406"/>
      <c r="O44" s="406"/>
      <c r="P44" s="406"/>
    </row>
    <row r="45" spans="1:16" ht="30.75" customHeight="1" x14ac:dyDescent="0.3">
      <c r="A45" s="485"/>
      <c r="B45" s="494">
        <v>35</v>
      </c>
      <c r="C45" s="492" t="s">
        <v>1079</v>
      </c>
      <c r="D45" s="924" t="s">
        <v>1080</v>
      </c>
      <c r="E45" s="479">
        <v>502.27267583999998</v>
      </c>
      <c r="F45" s="477">
        <v>627.84084480000001</v>
      </c>
      <c r="G45" s="337">
        <v>0</v>
      </c>
      <c r="H45" s="338">
        <f t="shared" si="2"/>
        <v>904.09081651199995</v>
      </c>
      <c r="I45" s="334">
        <f t="shared" si="3"/>
        <v>1130.1135206400002</v>
      </c>
      <c r="J45" s="335">
        <f t="shared" si="8"/>
        <v>0</v>
      </c>
      <c r="K45" s="41">
        <f t="shared" si="6"/>
        <v>1406</v>
      </c>
      <c r="L45" s="39">
        <f t="shared" si="7"/>
        <v>1758</v>
      </c>
      <c r="M45" s="473">
        <f t="shared" si="4"/>
        <v>0</v>
      </c>
      <c r="N45" s="406"/>
      <c r="O45" s="406"/>
      <c r="P45" s="406"/>
    </row>
    <row r="46" spans="1:16" x14ac:dyDescent="0.3">
      <c r="A46" s="485"/>
      <c r="B46" s="472">
        <v>36</v>
      </c>
      <c r="C46" s="492" t="s">
        <v>1081</v>
      </c>
      <c r="D46" s="924" t="s">
        <v>1065</v>
      </c>
      <c r="E46" s="479">
        <v>502.27267583999998</v>
      </c>
      <c r="F46" s="336">
        <v>627.84084480000001</v>
      </c>
      <c r="G46" s="337">
        <v>0</v>
      </c>
      <c r="H46" s="338">
        <f t="shared" si="2"/>
        <v>904.09081651199995</v>
      </c>
      <c r="I46" s="334">
        <f t="shared" si="3"/>
        <v>1130.1135206400002</v>
      </c>
      <c r="J46" s="335">
        <f t="shared" si="8"/>
        <v>0</v>
      </c>
      <c r="K46" s="41">
        <f t="shared" si="6"/>
        <v>1406</v>
      </c>
      <c r="L46" s="39">
        <f t="shared" si="7"/>
        <v>1758</v>
      </c>
      <c r="M46" s="473">
        <f t="shared" si="4"/>
        <v>0</v>
      </c>
      <c r="N46" s="406"/>
      <c r="O46" s="406"/>
      <c r="P46" s="406"/>
    </row>
    <row r="47" spans="1:16" x14ac:dyDescent="0.3">
      <c r="A47" s="485"/>
      <c r="B47" s="472">
        <v>37</v>
      </c>
      <c r="C47" s="492" t="s">
        <v>1082</v>
      </c>
      <c r="D47" s="924" t="s">
        <v>1083</v>
      </c>
      <c r="E47" s="479">
        <v>754.6164</v>
      </c>
      <c r="F47" s="336">
        <v>754.6164</v>
      </c>
      <c r="G47" s="337">
        <v>0</v>
      </c>
      <c r="H47" s="338">
        <f t="shared" si="2"/>
        <v>1358.30952</v>
      </c>
      <c r="I47" s="334">
        <f t="shared" si="3"/>
        <v>1358.30952</v>
      </c>
      <c r="J47" s="335">
        <f t="shared" si="8"/>
        <v>0</v>
      </c>
      <c r="K47" s="41">
        <f t="shared" si="6"/>
        <v>2113</v>
      </c>
      <c r="L47" s="39">
        <f t="shared" si="7"/>
        <v>2113</v>
      </c>
      <c r="M47" s="473">
        <f t="shared" si="4"/>
        <v>0</v>
      </c>
      <c r="N47" s="406"/>
      <c r="O47" s="406"/>
      <c r="P47" s="406"/>
    </row>
    <row r="48" spans="1:16" ht="18" x14ac:dyDescent="0.4">
      <c r="A48" s="485"/>
      <c r="B48" s="472">
        <v>38</v>
      </c>
      <c r="C48" s="492" t="s">
        <v>1084</v>
      </c>
      <c r="D48" s="924" t="s">
        <v>1343</v>
      </c>
      <c r="E48" s="479">
        <v>543.32380799999999</v>
      </c>
      <c r="F48" s="336">
        <v>603.69312000000002</v>
      </c>
      <c r="G48" s="337">
        <v>0</v>
      </c>
      <c r="H48" s="338">
        <f t="shared" si="2"/>
        <v>977.98285439999995</v>
      </c>
      <c r="I48" s="334">
        <f t="shared" si="3"/>
        <v>1086.647616</v>
      </c>
      <c r="J48" s="335">
        <f t="shared" si="8"/>
        <v>0</v>
      </c>
      <c r="K48" s="41">
        <f t="shared" si="6"/>
        <v>1521</v>
      </c>
      <c r="L48" s="39">
        <f t="shared" si="7"/>
        <v>1690</v>
      </c>
      <c r="M48" s="473">
        <f t="shared" si="4"/>
        <v>0</v>
      </c>
      <c r="N48" s="406"/>
      <c r="O48" s="406"/>
      <c r="P48" s="406"/>
    </row>
    <row r="49" spans="1:19" x14ac:dyDescent="0.3">
      <c r="A49" s="485"/>
      <c r="B49" s="472">
        <v>39</v>
      </c>
      <c r="C49" s="492" t="s">
        <v>1085</v>
      </c>
      <c r="D49" s="482" t="s">
        <v>1086</v>
      </c>
      <c r="E49" s="479">
        <v>754.6164</v>
      </c>
      <c r="F49" s="336">
        <v>754.6164</v>
      </c>
      <c r="G49" s="337">
        <v>0</v>
      </c>
      <c r="H49" s="338">
        <f t="shared" si="2"/>
        <v>1358.30952</v>
      </c>
      <c r="I49" s="334">
        <f t="shared" si="3"/>
        <v>1358.30952</v>
      </c>
      <c r="J49" s="335">
        <f t="shared" si="8"/>
        <v>0</v>
      </c>
      <c r="K49" s="41">
        <f t="shared" si="6"/>
        <v>2113</v>
      </c>
      <c r="L49" s="39">
        <f t="shared" si="7"/>
        <v>2113</v>
      </c>
      <c r="M49" s="473">
        <f t="shared" si="4"/>
        <v>0</v>
      </c>
      <c r="N49" s="406"/>
      <c r="O49" s="406"/>
      <c r="P49" s="406"/>
    </row>
    <row r="50" spans="1:19" ht="18" x14ac:dyDescent="0.4">
      <c r="A50" s="485"/>
      <c r="B50" s="472">
        <v>40</v>
      </c>
      <c r="C50" s="492" t="s">
        <v>1087</v>
      </c>
      <c r="D50" s="467" t="s">
        <v>1344</v>
      </c>
      <c r="E50" s="44">
        <v>502.27267583999998</v>
      </c>
      <c r="F50" s="336">
        <v>627.84084480000001</v>
      </c>
      <c r="G50" s="337">
        <v>0</v>
      </c>
      <c r="H50" s="338">
        <f t="shared" si="2"/>
        <v>904.09081651199995</v>
      </c>
      <c r="I50" s="334">
        <f t="shared" si="3"/>
        <v>1130.1135206400002</v>
      </c>
      <c r="J50" s="335">
        <f t="shared" si="8"/>
        <v>0</v>
      </c>
      <c r="K50" s="41">
        <f t="shared" si="6"/>
        <v>1406</v>
      </c>
      <c r="L50" s="39">
        <f t="shared" si="7"/>
        <v>1758</v>
      </c>
      <c r="M50" s="473">
        <f t="shared" si="4"/>
        <v>0</v>
      </c>
      <c r="N50" s="406"/>
      <c r="O50" s="406"/>
      <c r="P50" s="406"/>
    </row>
    <row r="51" spans="1:19" x14ac:dyDescent="0.3">
      <c r="A51" s="485"/>
      <c r="B51" s="472">
        <v>41</v>
      </c>
      <c r="C51" s="492" t="s">
        <v>1088</v>
      </c>
      <c r="D51" s="924" t="s">
        <v>1089</v>
      </c>
      <c r="E51" s="479">
        <v>573.508464</v>
      </c>
      <c r="F51" s="336">
        <v>633.87777600000004</v>
      </c>
      <c r="G51" s="337">
        <v>0</v>
      </c>
      <c r="H51" s="338">
        <f t="shared" si="2"/>
        <v>1032.3152352</v>
      </c>
      <c r="I51" s="334">
        <f t="shared" si="3"/>
        <v>1140.9799968000002</v>
      </c>
      <c r="J51" s="335">
        <f t="shared" si="8"/>
        <v>0</v>
      </c>
      <c r="K51" s="41">
        <f t="shared" si="6"/>
        <v>1606</v>
      </c>
      <c r="L51" s="39">
        <f t="shared" si="7"/>
        <v>1775</v>
      </c>
      <c r="M51" s="473">
        <f t="shared" si="4"/>
        <v>0</v>
      </c>
      <c r="N51" s="406"/>
      <c r="O51" s="406"/>
      <c r="P51" s="406"/>
    </row>
    <row r="52" spans="1:19" ht="18" x14ac:dyDescent="0.4">
      <c r="A52" s="485"/>
      <c r="B52" s="472">
        <v>42</v>
      </c>
      <c r="C52" s="492" t="s">
        <v>1090</v>
      </c>
      <c r="D52" s="924" t="s">
        <v>1345</v>
      </c>
      <c r="E52" s="479">
        <v>573.508464</v>
      </c>
      <c r="F52" s="336">
        <v>633.87777600000004</v>
      </c>
      <c r="G52" s="337">
        <v>0</v>
      </c>
      <c r="H52" s="338">
        <f t="shared" si="2"/>
        <v>1032.3152352</v>
      </c>
      <c r="I52" s="334">
        <f t="shared" si="3"/>
        <v>1140.9799968000002</v>
      </c>
      <c r="J52" s="335">
        <f t="shared" si="8"/>
        <v>0</v>
      </c>
      <c r="K52" s="41">
        <f t="shared" si="6"/>
        <v>1606</v>
      </c>
      <c r="L52" s="39">
        <f t="shared" si="7"/>
        <v>1775</v>
      </c>
      <c r="M52" s="473">
        <f t="shared" si="4"/>
        <v>0</v>
      </c>
      <c r="N52" s="406"/>
      <c r="O52" s="406"/>
      <c r="P52" s="406"/>
    </row>
    <row r="53" spans="1:19" ht="18" x14ac:dyDescent="0.4">
      <c r="A53" s="485"/>
      <c r="B53" s="472">
        <v>43</v>
      </c>
      <c r="C53" s="492" t="s">
        <v>1091</v>
      </c>
      <c r="D53" s="924" t="s">
        <v>1346</v>
      </c>
      <c r="E53" s="479">
        <v>0</v>
      </c>
      <c r="F53" s="336">
        <v>0</v>
      </c>
      <c r="G53" s="337">
        <v>1207.38624</v>
      </c>
      <c r="H53" s="338">
        <f t="shared" si="2"/>
        <v>0</v>
      </c>
      <c r="I53" s="334">
        <f t="shared" si="3"/>
        <v>0</v>
      </c>
      <c r="J53" s="335">
        <f>G53*1.8</f>
        <v>2173.2952319999999</v>
      </c>
      <c r="K53" s="41">
        <f t="shared" si="6"/>
        <v>0</v>
      </c>
      <c r="L53" s="39">
        <f t="shared" si="7"/>
        <v>0</v>
      </c>
      <c r="M53" s="473">
        <f t="shared" si="4"/>
        <v>3381</v>
      </c>
      <c r="N53" s="406"/>
      <c r="O53" s="406"/>
      <c r="P53" s="406"/>
    </row>
    <row r="54" spans="1:19" x14ac:dyDescent="0.3">
      <c r="A54" s="485"/>
      <c r="B54" s="472">
        <v>44</v>
      </c>
      <c r="C54" s="492" t="s">
        <v>1092</v>
      </c>
      <c r="D54" s="924" t="s">
        <v>1093</v>
      </c>
      <c r="E54" s="479">
        <v>502.27267583999998</v>
      </c>
      <c r="F54" s="336">
        <v>0</v>
      </c>
      <c r="G54" s="337">
        <v>0</v>
      </c>
      <c r="H54" s="338">
        <f t="shared" si="2"/>
        <v>904.09081651199995</v>
      </c>
      <c r="I54" s="334">
        <f t="shared" si="3"/>
        <v>0</v>
      </c>
      <c r="J54" s="335">
        <f>SUM(G54*2.7)</f>
        <v>0</v>
      </c>
      <c r="K54" s="41">
        <f t="shared" si="6"/>
        <v>1406</v>
      </c>
      <c r="L54" s="39">
        <f t="shared" si="7"/>
        <v>0</v>
      </c>
      <c r="M54" s="473">
        <f t="shared" si="4"/>
        <v>0</v>
      </c>
      <c r="N54" s="406"/>
      <c r="O54" s="406"/>
      <c r="P54" s="406"/>
    </row>
    <row r="55" spans="1:19" x14ac:dyDescent="0.3">
      <c r="A55" s="485"/>
      <c r="B55" s="472">
        <v>45</v>
      </c>
      <c r="C55" s="492" t="s">
        <v>1094</v>
      </c>
      <c r="D55" s="482"/>
      <c r="E55" s="479">
        <v>905.53967999999998</v>
      </c>
      <c r="F55" s="336">
        <v>0</v>
      </c>
      <c r="G55" s="337">
        <v>0</v>
      </c>
      <c r="H55" s="338">
        <f t="shared" si="2"/>
        <v>1629.9714240000001</v>
      </c>
      <c r="I55" s="334">
        <f t="shared" si="3"/>
        <v>0</v>
      </c>
      <c r="J55" s="335">
        <f>SUM(G55*2.7)</f>
        <v>0</v>
      </c>
      <c r="K55" s="41">
        <f t="shared" si="6"/>
        <v>2536</v>
      </c>
      <c r="L55" s="39">
        <f t="shared" si="7"/>
        <v>0</v>
      </c>
      <c r="M55" s="473">
        <f t="shared" si="4"/>
        <v>0</v>
      </c>
      <c r="N55" s="406"/>
      <c r="O55" s="406"/>
      <c r="P55" s="406"/>
    </row>
    <row r="56" spans="1:19" x14ac:dyDescent="0.3">
      <c r="A56" s="485"/>
      <c r="B56" s="472">
        <v>46</v>
      </c>
      <c r="C56" s="492" t="s">
        <v>1095</v>
      </c>
      <c r="D56" s="467"/>
      <c r="E56" s="44">
        <v>0</v>
      </c>
      <c r="F56" s="336">
        <v>0</v>
      </c>
      <c r="G56" s="337">
        <v>905.53967999999998</v>
      </c>
      <c r="H56" s="338">
        <f t="shared" si="2"/>
        <v>0</v>
      </c>
      <c r="I56" s="334">
        <f t="shared" si="3"/>
        <v>0</v>
      </c>
      <c r="J56" s="335">
        <f>G56*1.8</f>
        <v>1629.9714240000001</v>
      </c>
      <c r="K56" s="41">
        <f t="shared" si="6"/>
        <v>0</v>
      </c>
      <c r="L56" s="39">
        <f t="shared" si="7"/>
        <v>0</v>
      </c>
      <c r="M56" s="473">
        <f t="shared" si="4"/>
        <v>2536</v>
      </c>
      <c r="N56" s="406"/>
      <c r="O56" s="406"/>
      <c r="P56" s="406"/>
    </row>
    <row r="57" spans="1:19" x14ac:dyDescent="0.3">
      <c r="A57" s="485"/>
      <c r="B57" s="472">
        <v>47</v>
      </c>
      <c r="C57" s="492" t="s">
        <v>1096</v>
      </c>
      <c r="D57" s="924" t="s">
        <v>1097</v>
      </c>
      <c r="E57" s="479">
        <v>754.6164</v>
      </c>
      <c r="F57" s="336">
        <v>754.6164</v>
      </c>
      <c r="G57" s="337">
        <v>0</v>
      </c>
      <c r="H57" s="338">
        <f t="shared" si="2"/>
        <v>1358.30952</v>
      </c>
      <c r="I57" s="334">
        <f t="shared" si="3"/>
        <v>1358.30952</v>
      </c>
      <c r="J57" s="335">
        <f>SUM(G57*2.7)</f>
        <v>0</v>
      </c>
      <c r="K57" s="41">
        <f t="shared" si="6"/>
        <v>2113</v>
      </c>
      <c r="L57" s="39">
        <f t="shared" si="7"/>
        <v>2113</v>
      </c>
      <c r="M57" s="473">
        <f t="shared" si="4"/>
        <v>0</v>
      </c>
      <c r="N57" s="406"/>
      <c r="O57" s="406"/>
      <c r="P57" s="406"/>
    </row>
    <row r="58" spans="1:19" x14ac:dyDescent="0.3">
      <c r="A58" s="487" t="s">
        <v>1098</v>
      </c>
      <c r="B58" s="472"/>
      <c r="C58" s="493" t="s">
        <v>1099</v>
      </c>
      <c r="D58" s="924"/>
      <c r="E58" s="479">
        <v>1255.6816896</v>
      </c>
      <c r="F58" s="336">
        <v>1509.2328</v>
      </c>
      <c r="G58" s="337">
        <v>1509.2328</v>
      </c>
      <c r="H58" s="338">
        <f t="shared" si="2"/>
        <v>2260.2270412800003</v>
      </c>
      <c r="I58" s="334">
        <f t="shared" si="3"/>
        <v>2716.61904</v>
      </c>
      <c r="J58" s="335">
        <f>G58*1.8</f>
        <v>2716.61904</v>
      </c>
      <c r="K58" s="41">
        <f t="shared" si="6"/>
        <v>3516</v>
      </c>
      <c r="L58" s="39">
        <f t="shared" si="7"/>
        <v>4226</v>
      </c>
      <c r="M58" s="473">
        <f t="shared" si="4"/>
        <v>4226</v>
      </c>
      <c r="N58" s="406"/>
      <c r="O58" s="406"/>
      <c r="P58" s="406"/>
    </row>
    <row r="59" spans="1:19" x14ac:dyDescent="0.3">
      <c r="A59" s="488"/>
      <c r="B59" s="474"/>
      <c r="C59" s="492"/>
      <c r="D59" s="924"/>
      <c r="E59" s="479"/>
      <c r="F59" s="336"/>
      <c r="G59" s="337"/>
      <c r="H59" s="338"/>
      <c r="I59" s="334"/>
      <c r="J59" s="335"/>
      <c r="K59" s="41"/>
      <c r="L59" s="39"/>
      <c r="M59" s="473">
        <f t="shared" si="4"/>
        <v>0</v>
      </c>
      <c r="N59" s="406"/>
      <c r="O59" s="406"/>
      <c r="P59" s="406"/>
    </row>
    <row r="60" spans="1:19" x14ac:dyDescent="0.3">
      <c r="A60" s="487" t="s">
        <v>1100</v>
      </c>
      <c r="B60" s="474"/>
      <c r="C60" s="493" t="s">
        <v>1101</v>
      </c>
      <c r="D60" s="924"/>
      <c r="E60" s="479"/>
      <c r="F60" s="336"/>
      <c r="G60" s="337"/>
      <c r="H60" s="338"/>
      <c r="I60" s="334"/>
      <c r="J60" s="335"/>
      <c r="K60" s="41"/>
      <c r="L60" s="39"/>
      <c r="M60" s="473">
        <f t="shared" si="4"/>
        <v>0</v>
      </c>
      <c r="N60" s="406"/>
      <c r="O60" s="406"/>
      <c r="P60" s="406"/>
    </row>
    <row r="61" spans="1:19" ht="22.5" customHeight="1" x14ac:dyDescent="0.3">
      <c r="A61" s="488"/>
      <c r="B61" s="474"/>
      <c r="C61" s="748" t="s">
        <v>1449</v>
      </c>
      <c r="D61" s="482" t="s">
        <v>1102</v>
      </c>
      <c r="E61" s="479">
        <v>0</v>
      </c>
      <c r="F61" s="336">
        <v>525.27219999999988</v>
      </c>
      <c r="G61" s="337">
        <v>0</v>
      </c>
      <c r="H61" s="338">
        <f t="shared" si="2"/>
        <v>0</v>
      </c>
      <c r="I61" s="334">
        <f t="shared" si="3"/>
        <v>945.48995999999977</v>
      </c>
      <c r="J61" s="335">
        <f>SUM(G61*2.7)</f>
        <v>0</v>
      </c>
      <c r="K61" s="41">
        <f t="shared" ref="K61:L64" si="9">ROUND(E61+H61,0)</f>
        <v>0</v>
      </c>
      <c r="L61" s="39">
        <f t="shared" si="9"/>
        <v>1471</v>
      </c>
      <c r="M61" s="473">
        <f t="shared" si="4"/>
        <v>0</v>
      </c>
      <c r="N61" s="406"/>
      <c r="O61" s="406"/>
      <c r="P61" s="406"/>
      <c r="Q61" s="738"/>
      <c r="R61" s="738"/>
      <c r="S61" s="738"/>
    </row>
    <row r="62" spans="1:19" ht="33" customHeight="1" x14ac:dyDescent="0.3">
      <c r="A62" s="488"/>
      <c r="B62" s="474"/>
      <c r="C62" s="925"/>
      <c r="D62" s="467" t="s">
        <v>1447</v>
      </c>
      <c r="E62" s="44">
        <v>0</v>
      </c>
      <c r="F62" s="336">
        <v>0.21010887999999997</v>
      </c>
      <c r="G62" s="337">
        <v>0</v>
      </c>
      <c r="H62" s="338">
        <f t="shared" si="2"/>
        <v>0</v>
      </c>
      <c r="I62" s="334">
        <f t="shared" si="3"/>
        <v>0.37819598399999993</v>
      </c>
      <c r="J62" s="335">
        <f>SUM(G62*2.7)</f>
        <v>0</v>
      </c>
      <c r="K62" s="41">
        <f t="shared" si="9"/>
        <v>0</v>
      </c>
      <c r="L62" s="39">
        <f t="shared" si="9"/>
        <v>1</v>
      </c>
      <c r="M62" s="473">
        <f t="shared" si="4"/>
        <v>0</v>
      </c>
      <c r="N62" s="406"/>
      <c r="O62" s="406"/>
      <c r="P62" s="406"/>
      <c r="Q62" s="738"/>
      <c r="R62" s="738"/>
      <c r="S62" s="738"/>
    </row>
    <row r="63" spans="1:19" ht="35.25" customHeight="1" x14ac:dyDescent="0.3">
      <c r="A63" s="488"/>
      <c r="B63" s="474"/>
      <c r="C63" s="926"/>
      <c r="D63" s="483" t="s">
        <v>1448</v>
      </c>
      <c r="E63" s="479">
        <v>0</v>
      </c>
      <c r="F63" s="336">
        <v>0.31516331999999997</v>
      </c>
      <c r="G63" s="337">
        <v>0</v>
      </c>
      <c r="H63" s="338">
        <f t="shared" si="2"/>
        <v>0</v>
      </c>
      <c r="I63" s="334">
        <f t="shared" si="3"/>
        <v>0.56729397599999998</v>
      </c>
      <c r="J63" s="335">
        <f>SUM(G63*2.7)</f>
        <v>0</v>
      </c>
      <c r="K63" s="41">
        <f t="shared" si="9"/>
        <v>0</v>
      </c>
      <c r="L63" s="39">
        <f t="shared" si="9"/>
        <v>1</v>
      </c>
      <c r="M63" s="473">
        <f t="shared" si="4"/>
        <v>0</v>
      </c>
      <c r="N63" s="406"/>
      <c r="O63" s="406"/>
      <c r="P63" s="406"/>
      <c r="Q63" s="738"/>
      <c r="R63" s="738"/>
      <c r="S63" s="738"/>
    </row>
    <row r="64" spans="1:19" ht="16.2" thickBot="1" x14ac:dyDescent="0.35">
      <c r="A64" s="489" t="s">
        <v>1103</v>
      </c>
      <c r="B64" s="927"/>
      <c r="C64" s="928" t="s">
        <v>1104</v>
      </c>
      <c r="D64" s="929"/>
      <c r="E64" s="480">
        <v>0</v>
      </c>
      <c r="F64" s="339">
        <v>0</v>
      </c>
      <c r="G64" s="340">
        <v>72443.174399999989</v>
      </c>
      <c r="H64" s="344">
        <f t="shared" si="2"/>
        <v>0</v>
      </c>
      <c r="I64" s="345">
        <f t="shared" si="3"/>
        <v>0</v>
      </c>
      <c r="J64" s="346">
        <f>G64*1.8</f>
        <v>130397.71391999998</v>
      </c>
      <c r="K64" s="42">
        <f t="shared" si="9"/>
        <v>0</v>
      </c>
      <c r="L64" s="43">
        <f t="shared" si="9"/>
        <v>0</v>
      </c>
      <c r="M64" s="475">
        <f t="shared" si="4"/>
        <v>202841</v>
      </c>
      <c r="N64" s="406"/>
      <c r="O64" s="406"/>
      <c r="P64" s="406"/>
    </row>
    <row r="65" spans="1:16" x14ac:dyDescent="0.3">
      <c r="A65" s="439"/>
      <c r="B65" s="439"/>
      <c r="C65" s="439"/>
      <c r="D65" s="915"/>
      <c r="E65" s="481"/>
      <c r="F65" s="922"/>
      <c r="G65" s="38"/>
      <c r="H65" s="451"/>
      <c r="I65" s="922"/>
      <c r="J65" s="451"/>
      <c r="K65" s="439"/>
      <c r="L65" s="439"/>
      <c r="M65" s="439"/>
      <c r="N65" s="406"/>
      <c r="O65" s="406"/>
      <c r="P65" s="406"/>
    </row>
    <row r="66" spans="1:16" x14ac:dyDescent="0.3">
      <c r="A66" s="439"/>
      <c r="B66" s="439"/>
      <c r="C66" s="439"/>
      <c r="D66" s="915"/>
      <c r="F66" s="38"/>
      <c r="G66" s="38"/>
      <c r="H66" s="920"/>
      <c r="I66" s="921"/>
      <c r="J66" s="451"/>
      <c r="K66" s="439"/>
      <c r="L66" s="439"/>
      <c r="M66" s="439"/>
    </row>
    <row r="67" spans="1:16" x14ac:dyDescent="0.3">
      <c r="A67" s="439"/>
      <c r="B67" s="439"/>
      <c r="C67" s="439"/>
      <c r="D67" s="915"/>
      <c r="F67" s="38"/>
      <c r="G67" s="38"/>
      <c r="H67" s="920"/>
      <c r="I67" s="921"/>
      <c r="J67" s="451"/>
      <c r="K67" s="439"/>
      <c r="L67" s="439"/>
      <c r="M67" s="439"/>
    </row>
    <row r="68" spans="1:16" x14ac:dyDescent="0.3">
      <c r="A68" s="439"/>
      <c r="B68" s="439"/>
      <c r="C68" s="439"/>
      <c r="D68" s="915"/>
      <c r="F68" s="38"/>
      <c r="G68" s="38"/>
      <c r="H68" s="920"/>
      <c r="I68" s="921"/>
      <c r="J68" s="451"/>
      <c r="K68" s="439"/>
      <c r="L68" s="439"/>
      <c r="M68" s="439"/>
    </row>
    <row r="69" spans="1:16" x14ac:dyDescent="0.3">
      <c r="A69" s="439"/>
      <c r="B69" s="439"/>
      <c r="C69" s="439"/>
      <c r="D69" s="915"/>
      <c r="F69" s="38"/>
      <c r="G69" s="38"/>
      <c r="H69" s="920"/>
      <c r="I69" s="921"/>
      <c r="J69" s="451"/>
      <c r="K69" s="439"/>
      <c r="L69" s="439"/>
      <c r="M69" s="439"/>
    </row>
    <row r="70" spans="1:16" x14ac:dyDescent="0.3">
      <c r="A70" s="439"/>
      <c r="B70" s="439"/>
      <c r="C70" s="439"/>
      <c r="D70" s="915"/>
      <c r="F70" s="38"/>
      <c r="G70" s="38"/>
      <c r="H70" s="920"/>
      <c r="I70" s="921"/>
      <c r="J70" s="451"/>
      <c r="K70" s="439"/>
      <c r="L70" s="439"/>
      <c r="M70" s="439"/>
    </row>
    <row r="71" spans="1:16" x14ac:dyDescent="0.3">
      <c r="A71" s="439"/>
      <c r="B71" s="439"/>
      <c r="C71" s="439"/>
      <c r="D71" s="915"/>
      <c r="F71" s="38"/>
      <c r="G71" s="38"/>
      <c r="H71" s="920"/>
      <c r="I71" s="921"/>
      <c r="J71" s="451"/>
      <c r="K71" s="439"/>
      <c r="L71" s="439"/>
      <c r="M71" s="439"/>
    </row>
    <row r="72" spans="1:16" x14ac:dyDescent="0.3">
      <c r="A72" s="439"/>
      <c r="B72" s="439"/>
      <c r="C72" s="439"/>
      <c r="D72" s="915"/>
      <c r="F72" s="38"/>
      <c r="G72" s="38"/>
      <c r="H72" s="920"/>
      <c r="I72" s="921"/>
      <c r="J72" s="451"/>
      <c r="K72" s="439"/>
      <c r="L72" s="439"/>
      <c r="M72" s="439"/>
    </row>
    <row r="73" spans="1:16" x14ac:dyDescent="0.3">
      <c r="A73" s="439"/>
      <c r="B73" s="439"/>
      <c r="C73" s="439"/>
      <c r="D73" s="915"/>
      <c r="F73" s="38"/>
      <c r="G73" s="38"/>
      <c r="H73" s="920"/>
      <c r="I73" s="921"/>
      <c r="J73" s="451"/>
      <c r="K73" s="439"/>
      <c r="L73" s="439"/>
      <c r="M73" s="439"/>
    </row>
    <row r="74" spans="1:16" x14ac:dyDescent="0.3">
      <c r="A74" s="439"/>
      <c r="B74" s="439"/>
      <c r="C74" s="439"/>
      <c r="D74" s="915"/>
      <c r="F74" s="38"/>
      <c r="G74" s="38"/>
      <c r="H74" s="920"/>
      <c r="I74" s="921"/>
      <c r="J74" s="451"/>
      <c r="K74" s="439"/>
      <c r="L74" s="439"/>
      <c r="M74" s="439"/>
    </row>
    <row r="75" spans="1:16" x14ac:dyDescent="0.3">
      <c r="F75" s="35"/>
    </row>
    <row r="76" spans="1:16" x14ac:dyDescent="0.3">
      <c r="F76" s="35"/>
    </row>
    <row r="77" spans="1:16" x14ac:dyDescent="0.3">
      <c r="F77" s="35"/>
    </row>
    <row r="78" spans="1:16" x14ac:dyDescent="0.3">
      <c r="F78" s="35"/>
    </row>
    <row r="79" spans="1:16" x14ac:dyDescent="0.3">
      <c r="F79" s="35"/>
    </row>
    <row r="80" spans="1:16" x14ac:dyDescent="0.3">
      <c r="F80" s="35"/>
    </row>
    <row r="81" spans="6:6" x14ac:dyDescent="0.3">
      <c r="F81" s="35"/>
    </row>
    <row r="82" spans="6:6" x14ac:dyDescent="0.3">
      <c r="F82" s="35"/>
    </row>
    <row r="83" spans="6:6" x14ac:dyDescent="0.3">
      <c r="F83" s="35"/>
    </row>
    <row r="84" spans="6:6" x14ac:dyDescent="0.3">
      <c r="F84" s="35"/>
    </row>
    <row r="85" spans="6:6" x14ac:dyDescent="0.3">
      <c r="F85" s="35"/>
    </row>
    <row r="86" spans="6:6" x14ac:dyDescent="0.3">
      <c r="F86" s="35"/>
    </row>
    <row r="87" spans="6:6" x14ac:dyDescent="0.3">
      <c r="F87" s="35"/>
    </row>
    <row r="88" spans="6:6" x14ac:dyDescent="0.3">
      <c r="F88" s="35"/>
    </row>
    <row r="89" spans="6:6" x14ac:dyDescent="0.3">
      <c r="F89" s="35"/>
    </row>
    <row r="90" spans="6:6" x14ac:dyDescent="0.3">
      <c r="F90" s="35"/>
    </row>
    <row r="91" spans="6:6" x14ac:dyDescent="0.3">
      <c r="F91" s="35"/>
    </row>
    <row r="92" spans="6:6" x14ac:dyDescent="0.3">
      <c r="F92" s="35"/>
    </row>
    <row r="93" spans="6:6" x14ac:dyDescent="0.3">
      <c r="F93" s="35"/>
    </row>
    <row r="94" spans="6:6" x14ac:dyDescent="0.3">
      <c r="F94" s="35"/>
    </row>
    <row r="95" spans="6:6" x14ac:dyDescent="0.3">
      <c r="F95" s="35"/>
    </row>
    <row r="96" spans="6:6" x14ac:dyDescent="0.3">
      <c r="F96" s="35"/>
    </row>
    <row r="97" spans="6:6" x14ac:dyDescent="0.3">
      <c r="F97" s="35"/>
    </row>
    <row r="98" spans="6:6" x14ac:dyDescent="0.3">
      <c r="F98" s="35"/>
    </row>
    <row r="99" spans="6:6" x14ac:dyDescent="0.3">
      <c r="F99" s="35"/>
    </row>
    <row r="100" spans="6:6" x14ac:dyDescent="0.3">
      <c r="F100" s="35"/>
    </row>
    <row r="101" spans="6:6" x14ac:dyDescent="0.3">
      <c r="F101" s="35"/>
    </row>
    <row r="102" spans="6:6" x14ac:dyDescent="0.3">
      <c r="F102" s="35"/>
    </row>
    <row r="103" spans="6:6" x14ac:dyDescent="0.3">
      <c r="F103" s="35"/>
    </row>
    <row r="104" spans="6:6" x14ac:dyDescent="0.3">
      <c r="F104" s="35"/>
    </row>
    <row r="105" spans="6:6" x14ac:dyDescent="0.3">
      <c r="F105" s="35"/>
    </row>
    <row r="106" spans="6:6" x14ac:dyDescent="0.3">
      <c r="F106" s="35"/>
    </row>
    <row r="107" spans="6:6" x14ac:dyDescent="0.3">
      <c r="F107" s="35"/>
    </row>
    <row r="108" spans="6:6" x14ac:dyDescent="0.3">
      <c r="F108" s="35"/>
    </row>
    <row r="109" spans="6:6" x14ac:dyDescent="0.3">
      <c r="F109" s="35"/>
    </row>
    <row r="110" spans="6:6" x14ac:dyDescent="0.3">
      <c r="F110" s="35"/>
    </row>
    <row r="111" spans="6:6" x14ac:dyDescent="0.3">
      <c r="F111" s="35"/>
    </row>
    <row r="112" spans="6:6" x14ac:dyDescent="0.3">
      <c r="F112" s="35"/>
    </row>
    <row r="113" spans="6:6" x14ac:dyDescent="0.3">
      <c r="F113" s="35"/>
    </row>
    <row r="114" spans="6:6" x14ac:dyDescent="0.3">
      <c r="F114" s="35"/>
    </row>
    <row r="115" spans="6:6" x14ac:dyDescent="0.3">
      <c r="F115" s="35"/>
    </row>
    <row r="116" spans="6:6" x14ac:dyDescent="0.3">
      <c r="F116" s="35"/>
    </row>
    <row r="117" spans="6:6" x14ac:dyDescent="0.3">
      <c r="F117" s="35"/>
    </row>
    <row r="118" spans="6:6" x14ac:dyDescent="0.3">
      <c r="F118" s="35"/>
    </row>
    <row r="119" spans="6:6" x14ac:dyDescent="0.3">
      <c r="F119" s="35"/>
    </row>
    <row r="120" spans="6:6" x14ac:dyDescent="0.3">
      <c r="F120" s="35"/>
    </row>
    <row r="121" spans="6:6" x14ac:dyDescent="0.3">
      <c r="F121" s="35"/>
    </row>
    <row r="122" spans="6:6" x14ac:dyDescent="0.3">
      <c r="F122" s="35"/>
    </row>
    <row r="123" spans="6:6" x14ac:dyDescent="0.3">
      <c r="F123" s="35"/>
    </row>
    <row r="124" spans="6:6" x14ac:dyDescent="0.3">
      <c r="F124" s="35"/>
    </row>
    <row r="125" spans="6:6" x14ac:dyDescent="0.3">
      <c r="F125" s="35"/>
    </row>
    <row r="126" spans="6:6" x14ac:dyDescent="0.3">
      <c r="F126" s="35"/>
    </row>
    <row r="127" spans="6:6" x14ac:dyDescent="0.3">
      <c r="F127" s="35"/>
    </row>
    <row r="128" spans="6:6" x14ac:dyDescent="0.3">
      <c r="F128" s="35"/>
    </row>
    <row r="129" spans="6:6" x14ac:dyDescent="0.3">
      <c r="F129" s="35"/>
    </row>
    <row r="130" spans="6:6" x14ac:dyDescent="0.3">
      <c r="F130" s="35"/>
    </row>
    <row r="131" spans="6:6" x14ac:dyDescent="0.3">
      <c r="F131" s="35"/>
    </row>
    <row r="132" spans="6:6" x14ac:dyDescent="0.3">
      <c r="F132" s="35"/>
    </row>
    <row r="133" spans="6:6" x14ac:dyDescent="0.3">
      <c r="F133" s="35"/>
    </row>
    <row r="134" spans="6:6" x14ac:dyDescent="0.3">
      <c r="F134" s="35"/>
    </row>
    <row r="135" spans="6:6" x14ac:dyDescent="0.3">
      <c r="F135" s="35"/>
    </row>
    <row r="136" spans="6:6" x14ac:dyDescent="0.3">
      <c r="F136" s="35"/>
    </row>
    <row r="137" spans="6:6" x14ac:dyDescent="0.3">
      <c r="F137" s="35"/>
    </row>
    <row r="138" spans="6:6" x14ac:dyDescent="0.3">
      <c r="F138" s="35"/>
    </row>
    <row r="139" spans="6:6" x14ac:dyDescent="0.3">
      <c r="F139" s="35"/>
    </row>
    <row r="140" spans="6:6" x14ac:dyDescent="0.3">
      <c r="F140" s="35"/>
    </row>
    <row r="141" spans="6:6" x14ac:dyDescent="0.3">
      <c r="F141" s="35"/>
    </row>
    <row r="142" spans="6:6" x14ac:dyDescent="0.3">
      <c r="F142" s="35"/>
    </row>
    <row r="143" spans="6:6" x14ac:dyDescent="0.3">
      <c r="F143" s="35"/>
    </row>
    <row r="144" spans="6:6" x14ac:dyDescent="0.3">
      <c r="F144" s="35"/>
    </row>
    <row r="145" spans="6:6" x14ac:dyDescent="0.3">
      <c r="F145" s="35"/>
    </row>
    <row r="146" spans="6:6" x14ac:dyDescent="0.3">
      <c r="F146" s="35"/>
    </row>
    <row r="147" spans="6:6" x14ac:dyDescent="0.3">
      <c r="F147" s="35"/>
    </row>
    <row r="148" spans="6:6" x14ac:dyDescent="0.3">
      <c r="F148" s="35"/>
    </row>
    <row r="149" spans="6:6" x14ac:dyDescent="0.3">
      <c r="F149" s="35"/>
    </row>
    <row r="150" spans="6:6" x14ac:dyDescent="0.3">
      <c r="F150" s="35"/>
    </row>
    <row r="151" spans="6:6" x14ac:dyDescent="0.3">
      <c r="F151" s="35"/>
    </row>
    <row r="152" spans="6:6" x14ac:dyDescent="0.3">
      <c r="F152" s="35"/>
    </row>
    <row r="153" spans="6:6" x14ac:dyDescent="0.3">
      <c r="F153" s="35"/>
    </row>
    <row r="154" spans="6:6" x14ac:dyDescent="0.3">
      <c r="F154" s="35"/>
    </row>
    <row r="155" spans="6:6" x14ac:dyDescent="0.3">
      <c r="F155" s="35"/>
    </row>
    <row r="156" spans="6:6" x14ac:dyDescent="0.3">
      <c r="F156" s="35"/>
    </row>
    <row r="157" spans="6:6" x14ac:dyDescent="0.3">
      <c r="F157" s="35"/>
    </row>
    <row r="158" spans="6:6" x14ac:dyDescent="0.3">
      <c r="F158" s="35"/>
    </row>
    <row r="159" spans="6:6" x14ac:dyDescent="0.3">
      <c r="F159" s="35"/>
    </row>
    <row r="160" spans="6:6" x14ac:dyDescent="0.3">
      <c r="F160" s="35"/>
    </row>
    <row r="161" spans="6:6" x14ac:dyDescent="0.3">
      <c r="F161" s="35"/>
    </row>
    <row r="162" spans="6:6" x14ac:dyDescent="0.3">
      <c r="F162" s="35"/>
    </row>
    <row r="163" spans="6:6" x14ac:dyDescent="0.3">
      <c r="F163" s="35"/>
    </row>
    <row r="164" spans="6:6" x14ac:dyDescent="0.3">
      <c r="F164" s="35"/>
    </row>
    <row r="165" spans="6:6" x14ac:dyDescent="0.3">
      <c r="F165" s="35"/>
    </row>
    <row r="166" spans="6:6" x14ac:dyDescent="0.3">
      <c r="F166" s="35"/>
    </row>
    <row r="167" spans="6:6" x14ac:dyDescent="0.3">
      <c r="F167" s="35"/>
    </row>
    <row r="168" spans="6:6" x14ac:dyDescent="0.3">
      <c r="F168" s="35"/>
    </row>
    <row r="169" spans="6:6" x14ac:dyDescent="0.3">
      <c r="F169" s="35"/>
    </row>
    <row r="170" spans="6:6" x14ac:dyDescent="0.3">
      <c r="F170" s="35"/>
    </row>
    <row r="171" spans="6:6" x14ac:dyDescent="0.3">
      <c r="F171" s="35"/>
    </row>
    <row r="172" spans="6:6" x14ac:dyDescent="0.3">
      <c r="F172" s="35"/>
    </row>
    <row r="173" spans="6:6" x14ac:dyDescent="0.3">
      <c r="F173" s="35"/>
    </row>
    <row r="174" spans="6:6" x14ac:dyDescent="0.3">
      <c r="F174" s="35"/>
    </row>
    <row r="175" spans="6:6" x14ac:dyDescent="0.3">
      <c r="F175" s="35"/>
    </row>
    <row r="176" spans="6:6" x14ac:dyDescent="0.3">
      <c r="F176" s="35"/>
    </row>
    <row r="177" spans="6:6" x14ac:dyDescent="0.3">
      <c r="F177" s="35"/>
    </row>
    <row r="178" spans="6:6" x14ac:dyDescent="0.3">
      <c r="F178" s="35"/>
    </row>
    <row r="179" spans="6:6" x14ac:dyDescent="0.3">
      <c r="F179" s="35"/>
    </row>
    <row r="180" spans="6:6" x14ac:dyDescent="0.3">
      <c r="F180" s="35"/>
    </row>
    <row r="181" spans="6:6" x14ac:dyDescent="0.3">
      <c r="F181" s="35"/>
    </row>
    <row r="182" spans="6:6" x14ac:dyDescent="0.3">
      <c r="F182" s="35"/>
    </row>
    <row r="183" spans="6:6" x14ac:dyDescent="0.3">
      <c r="F183" s="35"/>
    </row>
    <row r="184" spans="6:6" x14ac:dyDescent="0.3">
      <c r="F184" s="35"/>
    </row>
    <row r="185" spans="6:6" x14ac:dyDescent="0.3">
      <c r="F185" s="35"/>
    </row>
    <row r="186" spans="6:6" x14ac:dyDescent="0.3">
      <c r="F186" s="35"/>
    </row>
    <row r="187" spans="6:6" x14ac:dyDescent="0.3">
      <c r="F187" s="35"/>
    </row>
    <row r="188" spans="6:6" x14ac:dyDescent="0.3">
      <c r="F188" s="35"/>
    </row>
    <row r="189" spans="6:6" x14ac:dyDescent="0.3">
      <c r="F189" s="35"/>
    </row>
    <row r="190" spans="6:6" x14ac:dyDescent="0.3">
      <c r="F190" s="35"/>
    </row>
    <row r="191" spans="6:6" x14ac:dyDescent="0.3">
      <c r="F191" s="35"/>
    </row>
    <row r="192" spans="6:6" x14ac:dyDescent="0.3">
      <c r="F192" s="35"/>
    </row>
    <row r="193" spans="6:6" x14ac:dyDescent="0.3">
      <c r="F193" s="35"/>
    </row>
    <row r="194" spans="6:6" x14ac:dyDescent="0.3">
      <c r="F194" s="35"/>
    </row>
    <row r="195" spans="6:6" x14ac:dyDescent="0.3">
      <c r="F195" s="35"/>
    </row>
    <row r="196" spans="6:6" x14ac:dyDescent="0.3">
      <c r="F196" s="35"/>
    </row>
    <row r="197" spans="6:6" x14ac:dyDescent="0.3">
      <c r="F197" s="35"/>
    </row>
    <row r="198" spans="6:6" x14ac:dyDescent="0.3">
      <c r="F198" s="35"/>
    </row>
    <row r="199" spans="6:6" x14ac:dyDescent="0.3">
      <c r="F199" s="35"/>
    </row>
    <row r="200" spans="6:6" x14ac:dyDescent="0.3">
      <c r="F200" s="35"/>
    </row>
    <row r="201" spans="6:6" x14ac:dyDescent="0.3">
      <c r="F201" s="35"/>
    </row>
    <row r="202" spans="6:6" x14ac:dyDescent="0.3">
      <c r="F202" s="35"/>
    </row>
    <row r="203" spans="6:6" x14ac:dyDescent="0.3">
      <c r="F203" s="35"/>
    </row>
    <row r="204" spans="6:6" x14ac:dyDescent="0.3">
      <c r="F204" s="35"/>
    </row>
    <row r="205" spans="6:6" x14ac:dyDescent="0.3">
      <c r="F205" s="35"/>
    </row>
    <row r="206" spans="6:6" x14ac:dyDescent="0.3">
      <c r="F206" s="35"/>
    </row>
    <row r="207" spans="6:6" x14ac:dyDescent="0.3">
      <c r="F207" s="35"/>
    </row>
    <row r="208" spans="6:6" x14ac:dyDescent="0.3">
      <c r="F208" s="35"/>
    </row>
    <row r="209" spans="6:6" x14ac:dyDescent="0.3">
      <c r="F209" s="35"/>
    </row>
    <row r="210" spans="6:6" x14ac:dyDescent="0.3">
      <c r="F210" s="35"/>
    </row>
    <row r="211" spans="6:6" x14ac:dyDescent="0.3">
      <c r="F211" s="35"/>
    </row>
    <row r="212" spans="6:6" x14ac:dyDescent="0.3">
      <c r="F212" s="35"/>
    </row>
    <row r="213" spans="6:6" x14ac:dyDescent="0.3">
      <c r="F213" s="35"/>
    </row>
    <row r="214" spans="6:6" x14ac:dyDescent="0.3">
      <c r="F214" s="35"/>
    </row>
    <row r="215" spans="6:6" x14ac:dyDescent="0.3">
      <c r="F215" s="35"/>
    </row>
    <row r="216" spans="6:6" x14ac:dyDescent="0.3">
      <c r="F216" s="35"/>
    </row>
    <row r="217" spans="6:6" x14ac:dyDescent="0.3">
      <c r="F217" s="35"/>
    </row>
    <row r="218" spans="6:6" x14ac:dyDescent="0.3">
      <c r="F218" s="35"/>
    </row>
    <row r="219" spans="6:6" x14ac:dyDescent="0.3">
      <c r="F219" s="35"/>
    </row>
    <row r="220" spans="6:6" x14ac:dyDescent="0.3">
      <c r="F220" s="35"/>
    </row>
    <row r="221" spans="6:6" x14ac:dyDescent="0.3">
      <c r="F221" s="35"/>
    </row>
    <row r="222" spans="6:6" x14ac:dyDescent="0.3">
      <c r="F222" s="35"/>
    </row>
    <row r="223" spans="6:6" x14ac:dyDescent="0.3">
      <c r="F223" s="35"/>
    </row>
    <row r="224" spans="6:6" x14ac:dyDescent="0.3">
      <c r="F224" s="35"/>
    </row>
    <row r="225" spans="6:6" x14ac:dyDescent="0.3">
      <c r="F225" s="35"/>
    </row>
    <row r="226" spans="6:6" x14ac:dyDescent="0.3">
      <c r="F226" s="35"/>
    </row>
    <row r="227" spans="6:6" x14ac:dyDescent="0.3">
      <c r="F227" s="35"/>
    </row>
    <row r="228" spans="6:6" x14ac:dyDescent="0.3">
      <c r="F228" s="35"/>
    </row>
    <row r="229" spans="6:6" x14ac:dyDescent="0.3">
      <c r="F229" s="35"/>
    </row>
    <row r="230" spans="6:6" x14ac:dyDescent="0.3">
      <c r="F230" s="35"/>
    </row>
    <row r="231" spans="6:6" x14ac:dyDescent="0.3">
      <c r="F231" s="35"/>
    </row>
    <row r="232" spans="6:6" x14ac:dyDescent="0.3">
      <c r="F232" s="35"/>
    </row>
    <row r="233" spans="6:6" x14ac:dyDescent="0.3">
      <c r="F233" s="35"/>
    </row>
    <row r="234" spans="6:6" x14ac:dyDescent="0.3">
      <c r="F234" s="35"/>
    </row>
    <row r="235" spans="6:6" x14ac:dyDescent="0.3">
      <c r="F235" s="35"/>
    </row>
    <row r="236" spans="6:6" x14ac:dyDescent="0.3">
      <c r="F236" s="35"/>
    </row>
    <row r="237" spans="6:6" x14ac:dyDescent="0.3">
      <c r="F237" s="35"/>
    </row>
    <row r="238" spans="6:6" x14ac:dyDescent="0.3">
      <c r="F238" s="35"/>
    </row>
    <row r="239" spans="6:6" x14ac:dyDescent="0.3">
      <c r="F239" s="35"/>
    </row>
    <row r="240" spans="6:6" x14ac:dyDescent="0.3">
      <c r="F240" s="35"/>
    </row>
    <row r="241" spans="6:6" x14ac:dyDescent="0.3">
      <c r="F241" s="35"/>
    </row>
    <row r="242" spans="6:6" x14ac:dyDescent="0.3">
      <c r="F242" s="35"/>
    </row>
    <row r="243" spans="6:6" x14ac:dyDescent="0.3">
      <c r="F243" s="35"/>
    </row>
    <row r="244" spans="6:6" x14ac:dyDescent="0.3">
      <c r="F244" s="35"/>
    </row>
    <row r="245" spans="6:6" x14ac:dyDescent="0.3">
      <c r="F245" s="35"/>
    </row>
    <row r="246" spans="6:6" x14ac:dyDescent="0.3">
      <c r="F246" s="35"/>
    </row>
    <row r="247" spans="6:6" x14ac:dyDescent="0.3">
      <c r="F247" s="35"/>
    </row>
    <row r="248" spans="6:6" x14ac:dyDescent="0.3">
      <c r="F248" s="35"/>
    </row>
    <row r="249" spans="6:6" x14ac:dyDescent="0.3">
      <c r="F249" s="35"/>
    </row>
    <row r="250" spans="6:6" x14ac:dyDescent="0.3">
      <c r="F250" s="35"/>
    </row>
    <row r="251" spans="6:6" x14ac:dyDescent="0.3">
      <c r="F251" s="35"/>
    </row>
    <row r="252" spans="6:6" x14ac:dyDescent="0.3">
      <c r="F252" s="35"/>
    </row>
    <row r="253" spans="6:6" x14ac:dyDescent="0.3">
      <c r="F253" s="35"/>
    </row>
    <row r="254" spans="6:6" x14ac:dyDescent="0.3">
      <c r="F254" s="35"/>
    </row>
    <row r="255" spans="6:6" x14ac:dyDescent="0.3">
      <c r="F255" s="35"/>
    </row>
    <row r="256" spans="6:6" x14ac:dyDescent="0.3">
      <c r="F256" s="35"/>
    </row>
    <row r="257" spans="6:6" x14ac:dyDescent="0.3">
      <c r="F257" s="35"/>
    </row>
    <row r="258" spans="6:6" x14ac:dyDescent="0.3">
      <c r="F258" s="35"/>
    </row>
    <row r="259" spans="6:6" x14ac:dyDescent="0.3">
      <c r="F259" s="35"/>
    </row>
    <row r="260" spans="6:6" x14ac:dyDescent="0.3">
      <c r="F260" s="35"/>
    </row>
    <row r="261" spans="6:6" x14ac:dyDescent="0.3">
      <c r="F261" s="35"/>
    </row>
    <row r="262" spans="6:6" x14ac:dyDescent="0.3">
      <c r="F262" s="35"/>
    </row>
    <row r="263" spans="6:6" x14ac:dyDescent="0.3">
      <c r="F263" s="35"/>
    </row>
    <row r="264" spans="6:6" x14ac:dyDescent="0.3">
      <c r="F264" s="35"/>
    </row>
    <row r="265" spans="6:6" x14ac:dyDescent="0.3">
      <c r="F265" s="35"/>
    </row>
    <row r="266" spans="6:6" x14ac:dyDescent="0.3">
      <c r="F266" s="35"/>
    </row>
    <row r="267" spans="6:6" x14ac:dyDescent="0.3">
      <c r="F267" s="35"/>
    </row>
    <row r="268" spans="6:6" x14ac:dyDescent="0.3">
      <c r="F268" s="35"/>
    </row>
    <row r="269" spans="6:6" x14ac:dyDescent="0.3">
      <c r="F269" s="35"/>
    </row>
    <row r="270" spans="6:6" x14ac:dyDescent="0.3">
      <c r="F270" s="35"/>
    </row>
    <row r="271" spans="6:6" x14ac:dyDescent="0.3">
      <c r="F271" s="35"/>
    </row>
    <row r="272" spans="6:6" x14ac:dyDescent="0.3">
      <c r="F272" s="35"/>
    </row>
    <row r="273" spans="6:6" x14ac:dyDescent="0.3">
      <c r="F273" s="35"/>
    </row>
    <row r="274" spans="6:6" x14ac:dyDescent="0.3">
      <c r="F274" s="35"/>
    </row>
    <row r="275" spans="6:6" x14ac:dyDescent="0.3">
      <c r="F275" s="35"/>
    </row>
    <row r="276" spans="6:6" x14ac:dyDescent="0.3">
      <c r="F276" s="35"/>
    </row>
    <row r="277" spans="6:6" x14ac:dyDescent="0.3">
      <c r="F277" s="35"/>
    </row>
    <row r="278" spans="6:6" x14ac:dyDescent="0.3">
      <c r="F278" s="35"/>
    </row>
    <row r="279" spans="6:6" x14ac:dyDescent="0.3">
      <c r="F279" s="35"/>
    </row>
    <row r="280" spans="6:6" x14ac:dyDescent="0.3">
      <c r="F280" s="35"/>
    </row>
    <row r="281" spans="6:6" x14ac:dyDescent="0.3">
      <c r="F281" s="35"/>
    </row>
    <row r="282" spans="6:6" x14ac:dyDescent="0.3">
      <c r="F282" s="35"/>
    </row>
    <row r="283" spans="6:6" x14ac:dyDescent="0.3">
      <c r="F283" s="35"/>
    </row>
    <row r="284" spans="6:6" x14ac:dyDescent="0.3">
      <c r="F284" s="35"/>
    </row>
    <row r="285" spans="6:6" x14ac:dyDescent="0.3">
      <c r="F285" s="35"/>
    </row>
    <row r="286" spans="6:6" x14ac:dyDescent="0.3">
      <c r="F286" s="35"/>
    </row>
    <row r="287" spans="6:6" x14ac:dyDescent="0.3">
      <c r="F287" s="35"/>
    </row>
    <row r="288" spans="6:6" x14ac:dyDescent="0.3">
      <c r="F288" s="35"/>
    </row>
    <row r="289" spans="6:6" x14ac:dyDescent="0.3">
      <c r="F289" s="35"/>
    </row>
    <row r="290" spans="6:6" x14ac:dyDescent="0.3">
      <c r="F290" s="35"/>
    </row>
    <row r="291" spans="6:6" x14ac:dyDescent="0.3">
      <c r="F291" s="35"/>
    </row>
    <row r="292" spans="6:6" x14ac:dyDescent="0.3">
      <c r="F292" s="35"/>
    </row>
    <row r="293" spans="6:6" x14ac:dyDescent="0.3">
      <c r="F293" s="35"/>
    </row>
    <row r="294" spans="6:6" x14ac:dyDescent="0.3">
      <c r="F294" s="35"/>
    </row>
    <row r="295" spans="6:6" x14ac:dyDescent="0.3">
      <c r="F295" s="35"/>
    </row>
    <row r="296" spans="6:6" x14ac:dyDescent="0.3">
      <c r="F296" s="35"/>
    </row>
    <row r="297" spans="6:6" x14ac:dyDescent="0.3">
      <c r="F297" s="35"/>
    </row>
    <row r="298" spans="6:6" x14ac:dyDescent="0.3">
      <c r="F298" s="35"/>
    </row>
    <row r="299" spans="6:6" x14ac:dyDescent="0.3">
      <c r="F299" s="35"/>
    </row>
    <row r="300" spans="6:6" x14ac:dyDescent="0.3">
      <c r="F300" s="35"/>
    </row>
    <row r="301" spans="6:6" x14ac:dyDescent="0.3">
      <c r="F301" s="35"/>
    </row>
    <row r="302" spans="6:6" x14ac:dyDescent="0.3">
      <c r="F302" s="35"/>
    </row>
    <row r="303" spans="6:6" x14ac:dyDescent="0.3">
      <c r="F303" s="35"/>
    </row>
    <row r="304" spans="6:6" x14ac:dyDescent="0.3">
      <c r="F304" s="35"/>
    </row>
    <row r="305" spans="6:6" x14ac:dyDescent="0.3">
      <c r="F305" s="35"/>
    </row>
    <row r="306" spans="6:6" x14ac:dyDescent="0.3">
      <c r="F306" s="35"/>
    </row>
    <row r="307" spans="6:6" x14ac:dyDescent="0.3">
      <c r="F307" s="35"/>
    </row>
    <row r="308" spans="6:6" x14ac:dyDescent="0.3">
      <c r="F308" s="35"/>
    </row>
    <row r="309" spans="6:6" x14ac:dyDescent="0.3">
      <c r="F309" s="35"/>
    </row>
    <row r="310" spans="6:6" x14ac:dyDescent="0.3">
      <c r="F310" s="35"/>
    </row>
    <row r="311" spans="6:6" x14ac:dyDescent="0.3">
      <c r="F311" s="35"/>
    </row>
    <row r="312" spans="6:6" x14ac:dyDescent="0.3">
      <c r="F312" s="35"/>
    </row>
    <row r="313" spans="6:6" x14ac:dyDescent="0.3">
      <c r="F313" s="35"/>
    </row>
    <row r="314" spans="6:6" x14ac:dyDescent="0.3">
      <c r="F314" s="35"/>
    </row>
    <row r="315" spans="6:6" x14ac:dyDescent="0.3">
      <c r="F315" s="35"/>
    </row>
    <row r="316" spans="6:6" x14ac:dyDescent="0.3">
      <c r="F316" s="35"/>
    </row>
    <row r="317" spans="6:6" x14ac:dyDescent="0.3">
      <c r="F317" s="35"/>
    </row>
    <row r="318" spans="6:6" x14ac:dyDescent="0.3">
      <c r="F318" s="35"/>
    </row>
    <row r="319" spans="6:6" x14ac:dyDescent="0.3">
      <c r="F319" s="35"/>
    </row>
    <row r="320" spans="6:6" x14ac:dyDescent="0.3">
      <c r="F320" s="35"/>
    </row>
    <row r="321" spans="6:6" x14ac:dyDescent="0.3">
      <c r="F321" s="35"/>
    </row>
    <row r="322" spans="6:6" x14ac:dyDescent="0.3">
      <c r="F322" s="35"/>
    </row>
    <row r="323" spans="6:6" x14ac:dyDescent="0.3">
      <c r="F323" s="35"/>
    </row>
    <row r="324" spans="6:6" x14ac:dyDescent="0.3">
      <c r="F324" s="35"/>
    </row>
    <row r="325" spans="6:6" x14ac:dyDescent="0.3">
      <c r="F325" s="35"/>
    </row>
    <row r="326" spans="6:6" x14ac:dyDescent="0.3">
      <c r="F326" s="35"/>
    </row>
    <row r="327" spans="6:6" x14ac:dyDescent="0.3">
      <c r="F327" s="35"/>
    </row>
    <row r="328" spans="6:6" x14ac:dyDescent="0.3">
      <c r="F328" s="35"/>
    </row>
    <row r="329" spans="6:6" x14ac:dyDescent="0.3">
      <c r="F329" s="35"/>
    </row>
    <row r="330" spans="6:6" x14ac:dyDescent="0.3">
      <c r="F330" s="35"/>
    </row>
    <row r="331" spans="6:6" x14ac:dyDescent="0.3">
      <c r="F331" s="35"/>
    </row>
    <row r="332" spans="6:6" x14ac:dyDescent="0.3">
      <c r="F332" s="35"/>
    </row>
    <row r="333" spans="6:6" x14ac:dyDescent="0.3">
      <c r="F333" s="35"/>
    </row>
    <row r="334" spans="6:6" x14ac:dyDescent="0.3">
      <c r="F334" s="35"/>
    </row>
    <row r="335" spans="6:6" x14ac:dyDescent="0.3">
      <c r="F335" s="35"/>
    </row>
    <row r="336" spans="6:6" x14ac:dyDescent="0.3">
      <c r="F336" s="35"/>
    </row>
    <row r="337" spans="6:6" x14ac:dyDescent="0.3">
      <c r="F337" s="35"/>
    </row>
    <row r="338" spans="6:6" x14ac:dyDescent="0.3">
      <c r="F338" s="35"/>
    </row>
    <row r="339" spans="6:6" x14ac:dyDescent="0.3">
      <c r="F339" s="35"/>
    </row>
    <row r="340" spans="6:6" x14ac:dyDescent="0.3">
      <c r="F340" s="35"/>
    </row>
    <row r="341" spans="6:6" x14ac:dyDescent="0.3">
      <c r="F341" s="35"/>
    </row>
    <row r="342" spans="6:6" x14ac:dyDescent="0.3">
      <c r="F342" s="35"/>
    </row>
    <row r="343" spans="6:6" x14ac:dyDescent="0.3">
      <c r="F343" s="35"/>
    </row>
    <row r="344" spans="6:6" x14ac:dyDescent="0.3">
      <c r="F344" s="35"/>
    </row>
    <row r="345" spans="6:6" x14ac:dyDescent="0.3">
      <c r="F345" s="35"/>
    </row>
    <row r="346" spans="6:6" x14ac:dyDescent="0.3">
      <c r="F346" s="35"/>
    </row>
    <row r="347" spans="6:6" x14ac:dyDescent="0.3">
      <c r="F347" s="35"/>
    </row>
    <row r="348" spans="6:6" x14ac:dyDescent="0.3">
      <c r="F348" s="35"/>
    </row>
    <row r="349" spans="6:6" x14ac:dyDescent="0.3">
      <c r="F349" s="35"/>
    </row>
    <row r="350" spans="6:6" x14ac:dyDescent="0.3">
      <c r="F350" s="35"/>
    </row>
    <row r="351" spans="6:6" x14ac:dyDescent="0.3">
      <c r="F351" s="35"/>
    </row>
    <row r="352" spans="6:6" x14ac:dyDescent="0.3">
      <c r="F352" s="35"/>
    </row>
    <row r="353" spans="6:6" x14ac:dyDescent="0.3">
      <c r="F353" s="35"/>
    </row>
    <row r="354" spans="6:6" x14ac:dyDescent="0.3">
      <c r="F354" s="35"/>
    </row>
    <row r="355" spans="6:6" x14ac:dyDescent="0.3">
      <c r="F355" s="35"/>
    </row>
    <row r="356" spans="6:6" x14ac:dyDescent="0.3">
      <c r="F356" s="35"/>
    </row>
    <row r="357" spans="6:6" x14ac:dyDescent="0.3">
      <c r="F357" s="35"/>
    </row>
    <row r="358" spans="6:6" x14ac:dyDescent="0.3">
      <c r="F358" s="35"/>
    </row>
    <row r="359" spans="6:6" x14ac:dyDescent="0.3">
      <c r="F359" s="35"/>
    </row>
    <row r="360" spans="6:6" x14ac:dyDescent="0.3">
      <c r="F360" s="35"/>
    </row>
    <row r="361" spans="6:6" x14ac:dyDescent="0.3">
      <c r="F361" s="35"/>
    </row>
    <row r="362" spans="6:6" x14ac:dyDescent="0.3">
      <c r="F362" s="35"/>
    </row>
    <row r="363" spans="6:6" x14ac:dyDescent="0.3">
      <c r="F363" s="35"/>
    </row>
    <row r="364" spans="6:6" x14ac:dyDescent="0.3">
      <c r="F364" s="35"/>
    </row>
    <row r="365" spans="6:6" x14ac:dyDescent="0.3">
      <c r="F365" s="35"/>
    </row>
    <row r="366" spans="6:6" x14ac:dyDescent="0.3">
      <c r="F366" s="35"/>
    </row>
    <row r="367" spans="6:6" x14ac:dyDescent="0.3">
      <c r="F367" s="35"/>
    </row>
    <row r="368" spans="6:6" x14ac:dyDescent="0.3">
      <c r="F368" s="35"/>
    </row>
    <row r="369" spans="6:6" x14ac:dyDescent="0.3">
      <c r="F369" s="35"/>
    </row>
    <row r="370" spans="6:6" x14ac:dyDescent="0.3">
      <c r="F370" s="35"/>
    </row>
    <row r="371" spans="6:6" x14ac:dyDescent="0.3">
      <c r="F371" s="35"/>
    </row>
    <row r="372" spans="6:6" x14ac:dyDescent="0.3">
      <c r="F372" s="35"/>
    </row>
    <row r="373" spans="6:6" x14ac:dyDescent="0.3">
      <c r="F373" s="35"/>
    </row>
    <row r="374" spans="6:6" x14ac:dyDescent="0.3">
      <c r="F374" s="35"/>
    </row>
    <row r="375" spans="6:6" x14ac:dyDescent="0.3">
      <c r="F375" s="35"/>
    </row>
    <row r="376" spans="6:6" x14ac:dyDescent="0.3">
      <c r="F376" s="35"/>
    </row>
    <row r="377" spans="6:6" x14ac:dyDescent="0.3">
      <c r="F377" s="35"/>
    </row>
    <row r="378" spans="6:6" x14ac:dyDescent="0.3">
      <c r="F378" s="35"/>
    </row>
    <row r="379" spans="6:6" x14ac:dyDescent="0.3">
      <c r="F379" s="35"/>
    </row>
    <row r="380" spans="6:6" x14ac:dyDescent="0.3">
      <c r="F380" s="35"/>
    </row>
    <row r="381" spans="6:6" x14ac:dyDescent="0.3">
      <c r="F381" s="35"/>
    </row>
    <row r="382" spans="6:6" x14ac:dyDescent="0.3">
      <c r="F382" s="35"/>
    </row>
    <row r="383" spans="6:6" x14ac:dyDescent="0.3">
      <c r="F383" s="35"/>
    </row>
    <row r="384" spans="6:6" x14ac:dyDescent="0.3">
      <c r="F384" s="35"/>
    </row>
    <row r="385" spans="6:6" x14ac:dyDescent="0.3">
      <c r="F385" s="35"/>
    </row>
    <row r="386" spans="6:6" x14ac:dyDescent="0.3">
      <c r="F386" s="35"/>
    </row>
    <row r="387" spans="6:6" x14ac:dyDescent="0.3">
      <c r="F387" s="35"/>
    </row>
    <row r="388" spans="6:6" x14ac:dyDescent="0.3">
      <c r="F388" s="35"/>
    </row>
    <row r="389" spans="6:6" x14ac:dyDescent="0.3">
      <c r="F389" s="35"/>
    </row>
    <row r="390" spans="6:6" x14ac:dyDescent="0.3">
      <c r="F390" s="35"/>
    </row>
    <row r="391" spans="6:6" x14ac:dyDescent="0.3">
      <c r="F391" s="35"/>
    </row>
    <row r="392" spans="6:6" x14ac:dyDescent="0.3">
      <c r="F392" s="35"/>
    </row>
    <row r="393" spans="6:6" x14ac:dyDescent="0.3">
      <c r="F393" s="35"/>
    </row>
    <row r="394" spans="6:6" x14ac:dyDescent="0.3">
      <c r="F394" s="35"/>
    </row>
    <row r="395" spans="6:6" x14ac:dyDescent="0.3">
      <c r="F395" s="35"/>
    </row>
    <row r="396" spans="6:6" x14ac:dyDescent="0.3">
      <c r="F396" s="35"/>
    </row>
    <row r="397" spans="6:6" x14ac:dyDescent="0.3">
      <c r="F397" s="35"/>
    </row>
    <row r="398" spans="6:6" x14ac:dyDescent="0.3">
      <c r="F398" s="35"/>
    </row>
    <row r="399" spans="6:6" x14ac:dyDescent="0.3">
      <c r="F399" s="35"/>
    </row>
    <row r="400" spans="6:6" x14ac:dyDescent="0.3">
      <c r="F400" s="35"/>
    </row>
    <row r="401" spans="6:6" x14ac:dyDescent="0.3">
      <c r="F401" s="35"/>
    </row>
    <row r="402" spans="6:6" x14ac:dyDescent="0.3">
      <c r="F402" s="35"/>
    </row>
    <row r="403" spans="6:6" x14ac:dyDescent="0.3">
      <c r="F403" s="35"/>
    </row>
    <row r="404" spans="6:6" x14ac:dyDescent="0.3">
      <c r="F404" s="35"/>
    </row>
    <row r="405" spans="6:6" x14ac:dyDescent="0.3">
      <c r="F405" s="35"/>
    </row>
    <row r="406" spans="6:6" x14ac:dyDescent="0.3">
      <c r="F406" s="35"/>
    </row>
    <row r="407" spans="6:6" x14ac:dyDescent="0.3">
      <c r="F407" s="35"/>
    </row>
    <row r="408" spans="6:6" x14ac:dyDescent="0.3">
      <c r="F408" s="35"/>
    </row>
    <row r="409" spans="6:6" x14ac:dyDescent="0.3">
      <c r="F409" s="35"/>
    </row>
    <row r="410" spans="6:6" x14ac:dyDescent="0.3">
      <c r="F410" s="35"/>
    </row>
    <row r="411" spans="6:6" x14ac:dyDescent="0.3">
      <c r="F411" s="35"/>
    </row>
    <row r="412" spans="6:6" x14ac:dyDescent="0.3">
      <c r="F412" s="35"/>
    </row>
    <row r="413" spans="6:6" x14ac:dyDescent="0.3">
      <c r="F413" s="35"/>
    </row>
    <row r="414" spans="6:6" x14ac:dyDescent="0.3">
      <c r="F414" s="35"/>
    </row>
    <row r="415" spans="6:6" x14ac:dyDescent="0.3">
      <c r="F415" s="35"/>
    </row>
    <row r="416" spans="6:6" x14ac:dyDescent="0.3">
      <c r="F416" s="35"/>
    </row>
    <row r="417" spans="6:6" x14ac:dyDescent="0.3">
      <c r="F417" s="35"/>
    </row>
    <row r="418" spans="6:6" x14ac:dyDescent="0.3">
      <c r="F418" s="35"/>
    </row>
    <row r="419" spans="6:6" x14ac:dyDescent="0.3">
      <c r="F419" s="35"/>
    </row>
    <row r="420" spans="6:6" x14ac:dyDescent="0.3">
      <c r="F420" s="35"/>
    </row>
    <row r="421" spans="6:6" x14ac:dyDescent="0.3">
      <c r="F421" s="35"/>
    </row>
    <row r="422" spans="6:6" x14ac:dyDescent="0.3">
      <c r="F422" s="35"/>
    </row>
    <row r="423" spans="6:6" x14ac:dyDescent="0.3">
      <c r="F423" s="35"/>
    </row>
    <row r="424" spans="6:6" x14ac:dyDescent="0.3">
      <c r="F424" s="35"/>
    </row>
    <row r="425" spans="6:6" x14ac:dyDescent="0.3">
      <c r="F425" s="35"/>
    </row>
    <row r="426" spans="6:6" x14ac:dyDescent="0.3">
      <c r="F426" s="35"/>
    </row>
    <row r="427" spans="6:6" x14ac:dyDescent="0.3">
      <c r="F427" s="35"/>
    </row>
    <row r="428" spans="6:6" x14ac:dyDescent="0.3">
      <c r="F428" s="35"/>
    </row>
    <row r="429" spans="6:6" x14ac:dyDescent="0.3">
      <c r="F429" s="35"/>
    </row>
  </sheetData>
  <mergeCells count="19">
    <mergeCell ref="B8:C8"/>
    <mergeCell ref="C61:C63"/>
    <mergeCell ref="H7:J7"/>
    <mergeCell ref="A1:M1"/>
    <mergeCell ref="A2:M2"/>
    <mergeCell ref="A4:M4"/>
    <mergeCell ref="K7:M7"/>
    <mergeCell ref="N8:N9"/>
    <mergeCell ref="O8:O9"/>
    <mergeCell ref="P8:P9"/>
    <mergeCell ref="D7:G7"/>
    <mergeCell ref="R7:U7"/>
    <mergeCell ref="V7:Y7"/>
    <mergeCell ref="AR7:AT7"/>
    <mergeCell ref="AU7:AW7"/>
    <mergeCell ref="Q61:Q63"/>
    <mergeCell ref="R61:S61"/>
    <mergeCell ref="R62:S62"/>
    <mergeCell ref="R63:S63"/>
  </mergeCells>
  <pageMargins left="0.7" right="0.7" top="0.75" bottom="0.75" header="0.3" footer="0.3"/>
  <pageSetup scale="69" orientation="landscape" horizontalDpi="300" verticalDpi="300" r:id="rId1"/>
  <headerFooter>
    <oddHeader>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408"/>
  <sheetViews>
    <sheetView zoomScaleNormal="100" workbookViewId="0">
      <selection activeCell="F351" sqref="F351"/>
    </sheetView>
  </sheetViews>
  <sheetFormatPr defaultRowHeight="18" x14ac:dyDescent="0.35"/>
  <cols>
    <col min="1" max="1" width="23.5546875" style="48" customWidth="1"/>
    <col min="2" max="2" width="17.5546875" style="47" customWidth="1"/>
    <col min="3" max="3" width="18.5546875" style="48" hidden="1" customWidth="1"/>
    <col min="4" max="4" width="3" style="48" hidden="1" customWidth="1"/>
    <col min="5" max="5" width="22.5546875" style="48" customWidth="1"/>
    <col min="6" max="6" width="22.5546875" style="47" customWidth="1"/>
    <col min="7" max="7" width="9.109375" style="49" customWidth="1"/>
    <col min="8" max="8" width="14.44140625" style="50" customWidth="1"/>
    <col min="9" max="9" width="13.5546875" customWidth="1"/>
    <col min="10" max="10" width="19.33203125" customWidth="1"/>
    <col min="11" max="11" width="16.33203125" customWidth="1"/>
  </cols>
  <sheetData>
    <row r="1" spans="1:8" x14ac:dyDescent="0.35">
      <c r="A1" s="46" t="s">
        <v>0</v>
      </c>
    </row>
    <row r="2" spans="1:8" x14ac:dyDescent="0.35">
      <c r="A2" s="46"/>
    </row>
    <row r="3" spans="1:8" x14ac:dyDescent="0.35">
      <c r="A3" s="46"/>
    </row>
    <row r="4" spans="1:8" ht="18.600000000000001" thickBot="1" x14ac:dyDescent="0.4">
      <c r="A4" s="48" t="s">
        <v>1276</v>
      </c>
    </row>
    <row r="5" spans="1:8" ht="18.600000000000001" thickBot="1" x14ac:dyDescent="0.4">
      <c r="A5" s="46"/>
      <c r="C5" s="51" t="s">
        <v>1277</v>
      </c>
      <c r="D5" s="52"/>
      <c r="E5" s="48" t="s">
        <v>1277</v>
      </c>
    </row>
    <row r="6" spans="1:8" ht="18.600000000000001" thickBot="1" x14ac:dyDescent="0.4">
      <c r="A6" s="53" t="s">
        <v>1210</v>
      </c>
      <c r="B6" s="54"/>
      <c r="C6" s="55">
        <v>1.04</v>
      </c>
      <c r="D6" s="56"/>
      <c r="E6" s="751">
        <v>4.21</v>
      </c>
      <c r="F6" s="752"/>
    </row>
    <row r="7" spans="1:8" ht="46.5" customHeight="1" thickBot="1" x14ac:dyDescent="0.4">
      <c r="A7" s="57"/>
      <c r="B7" s="58" t="s">
        <v>414</v>
      </c>
      <c r="C7" s="59" t="s">
        <v>1207</v>
      </c>
      <c r="D7" s="60" t="s">
        <v>1211</v>
      </c>
      <c r="E7" s="61" t="s">
        <v>1207</v>
      </c>
      <c r="F7" s="62" t="s">
        <v>1211</v>
      </c>
      <c r="H7" s="63"/>
    </row>
    <row r="8" spans="1:8" x14ac:dyDescent="0.35">
      <c r="A8" s="64" t="s">
        <v>1212</v>
      </c>
      <c r="B8" s="65">
        <v>644.24832000000004</v>
      </c>
      <c r="C8" s="66" t="e">
        <f>#REF!*1.04</f>
        <v>#REF!</v>
      </c>
      <c r="D8" s="67" t="e">
        <f>#REF!+C8</f>
        <v>#REF!</v>
      </c>
      <c r="E8" s="68">
        <f>B8*4.21</f>
        <v>2712.2854272</v>
      </c>
      <c r="F8" s="69">
        <f t="shared" ref="F8:F14" si="0">B8+E8</f>
        <v>3356.5337472000001</v>
      </c>
    </row>
    <row r="9" spans="1:8" x14ac:dyDescent="0.35">
      <c r="A9" s="64" t="s">
        <v>1278</v>
      </c>
      <c r="B9" s="70">
        <v>1</v>
      </c>
      <c r="C9" s="71" t="e">
        <f>#REF!*1.04</f>
        <v>#REF!</v>
      </c>
      <c r="D9" s="72" t="e">
        <f>#REF!+C9</f>
        <v>#REF!</v>
      </c>
      <c r="E9" s="73">
        <v>0</v>
      </c>
      <c r="F9" s="74">
        <f t="shared" si="0"/>
        <v>1</v>
      </c>
    </row>
    <row r="10" spans="1:8" x14ac:dyDescent="0.35">
      <c r="A10" s="64" t="s">
        <v>1279</v>
      </c>
      <c r="B10" s="70">
        <v>26.998176000000001</v>
      </c>
      <c r="C10" s="71" t="e">
        <f>#REF!*1.04</f>
        <v>#REF!</v>
      </c>
      <c r="D10" s="72" t="e">
        <f>#REF!+C10</f>
        <v>#REF!</v>
      </c>
      <c r="E10" s="75">
        <f>B10*4.21</f>
        <v>113.66232096</v>
      </c>
      <c r="F10" s="74">
        <f t="shared" si="0"/>
        <v>140.66049695999999</v>
      </c>
    </row>
    <row r="11" spans="1:8" x14ac:dyDescent="0.35">
      <c r="A11" s="64" t="s">
        <v>1280</v>
      </c>
      <c r="B11" s="70">
        <v>12.630048</v>
      </c>
      <c r="C11" s="71" t="e">
        <f>#REF!*1.04</f>
        <v>#REF!</v>
      </c>
      <c r="D11" s="72" t="e">
        <f>#REF!+C11</f>
        <v>#REF!</v>
      </c>
      <c r="E11" s="75">
        <f>B11*4.21</f>
        <v>53.172502080000001</v>
      </c>
      <c r="F11" s="74">
        <f t="shared" si="0"/>
        <v>65.802550080000003</v>
      </c>
    </row>
    <row r="12" spans="1:8" x14ac:dyDescent="0.35">
      <c r="A12" s="64" t="s">
        <v>1281</v>
      </c>
      <c r="B12" s="70">
        <v>80.299295999999984</v>
      </c>
      <c r="C12" s="71" t="e">
        <f>#REF!*1.04</f>
        <v>#REF!</v>
      </c>
      <c r="D12" s="72" t="e">
        <f>#REF!+C12</f>
        <v>#REF!</v>
      </c>
      <c r="E12" s="75">
        <f>B12*4.21</f>
        <v>338.06003615999992</v>
      </c>
      <c r="F12" s="74">
        <f t="shared" si="0"/>
        <v>418.35933215999989</v>
      </c>
    </row>
    <row r="13" spans="1:8" x14ac:dyDescent="0.35">
      <c r="A13" s="64" t="s">
        <v>1282</v>
      </c>
      <c r="B13" s="70">
        <v>38.006016000000002</v>
      </c>
      <c r="C13" s="71" t="e">
        <f>#REF!*1.04</f>
        <v>#REF!</v>
      </c>
      <c r="D13" s="72" t="e">
        <f>#REF!+C13</f>
        <v>#REF!</v>
      </c>
      <c r="E13" s="75">
        <f>B13*4.21</f>
        <v>160.00532736</v>
      </c>
      <c r="F13" s="74">
        <f t="shared" si="0"/>
        <v>198.01134336000001</v>
      </c>
    </row>
    <row r="14" spans="1:8" x14ac:dyDescent="0.35">
      <c r="A14" s="64" t="s">
        <v>1283</v>
      </c>
      <c r="B14" s="70">
        <v>35.804448000000001</v>
      </c>
      <c r="C14" s="71" t="e">
        <f>#REF!*1.04</f>
        <v>#REF!</v>
      </c>
      <c r="D14" s="72" t="e">
        <f>#REF!+C14</f>
        <v>#REF!</v>
      </c>
      <c r="E14" s="75">
        <f>B14*4.21</f>
        <v>150.73672608000001</v>
      </c>
      <c r="F14" s="74">
        <f t="shared" si="0"/>
        <v>186.54117408000002</v>
      </c>
    </row>
    <row r="15" spans="1:8" ht="18.600000000000001" thickBot="1" x14ac:dyDescent="0.4">
      <c r="A15" s="76" t="s">
        <v>1284</v>
      </c>
      <c r="B15" s="77">
        <f>(B14+B12+B11)*0.15</f>
        <v>19.310068799999993</v>
      </c>
      <c r="C15" s="78" t="e">
        <f>(C14+C12+C11)*0.15</f>
        <v>#REF!</v>
      </c>
      <c r="D15" s="79" t="e">
        <f>(D14+D12+D11)*0.15</f>
        <v>#REF!</v>
      </c>
      <c r="E15" s="80">
        <f>(E14+E12+E11)*0.15</f>
        <v>81.295389647999983</v>
      </c>
      <c r="F15" s="81">
        <f>(F14+F12+F11)*0.15</f>
        <v>100.60545844799998</v>
      </c>
    </row>
    <row r="16" spans="1:8" ht="18.600000000000001" thickBot="1" x14ac:dyDescent="0.4">
      <c r="A16" s="82" t="s">
        <v>1213</v>
      </c>
      <c r="B16" s="83">
        <f>SUM(B8:B15)</f>
        <v>858.29637279999997</v>
      </c>
      <c r="C16" s="84" t="e">
        <f>SUM(C8:C15)</f>
        <v>#REF!</v>
      </c>
      <c r="D16" s="84" t="e">
        <f>SUM(D8:D15)</f>
        <v>#REF!</v>
      </c>
      <c r="E16" s="85">
        <f>SUM(E8:E15)</f>
        <v>3609.2177294880003</v>
      </c>
      <c r="F16" s="86">
        <f>SUM(F8:F15)</f>
        <v>4467.5141022879998</v>
      </c>
    </row>
    <row r="17" spans="1:6" x14ac:dyDescent="0.35">
      <c r="A17" s="87"/>
      <c r="B17" s="88"/>
      <c r="C17" s="89"/>
      <c r="D17" s="52"/>
      <c r="E17" s="90"/>
      <c r="F17" s="91"/>
    </row>
    <row r="18" spans="1:6" ht="18.600000000000001" thickBot="1" x14ac:dyDescent="0.4">
      <c r="A18" s="87"/>
      <c r="B18" s="88"/>
      <c r="C18" s="89"/>
      <c r="D18" s="52"/>
      <c r="E18" s="90"/>
      <c r="F18" s="91"/>
    </row>
    <row r="19" spans="1:6" ht="18.600000000000001" thickBot="1" x14ac:dyDescent="0.4">
      <c r="A19" s="92"/>
      <c r="B19" s="93"/>
      <c r="C19" s="51" t="s">
        <v>1277</v>
      </c>
      <c r="D19" s="52"/>
      <c r="E19" s="48" t="s">
        <v>1277</v>
      </c>
    </row>
    <row r="20" spans="1:6" ht="18.600000000000001" thickBot="1" x14ac:dyDescent="0.4">
      <c r="A20" s="94" t="s">
        <v>1214</v>
      </c>
      <c r="C20" s="749">
        <v>1.04</v>
      </c>
      <c r="D20" s="750"/>
      <c r="E20" s="751">
        <v>4.21</v>
      </c>
      <c r="F20" s="752"/>
    </row>
    <row r="21" spans="1:6" ht="30" customHeight="1" thickBot="1" x14ac:dyDescent="0.4">
      <c r="A21" s="95"/>
      <c r="B21" s="96" t="s">
        <v>414</v>
      </c>
      <c r="C21" s="97" t="s">
        <v>1207</v>
      </c>
      <c r="D21" s="98" t="s">
        <v>1211</v>
      </c>
      <c r="E21" s="99" t="s">
        <v>1207</v>
      </c>
      <c r="F21" s="100" t="s">
        <v>1211</v>
      </c>
    </row>
    <row r="22" spans="1:6" x14ac:dyDescent="0.35">
      <c r="A22" s="64" t="s">
        <v>1212</v>
      </c>
      <c r="B22" s="101">
        <v>166.971552</v>
      </c>
      <c r="C22" s="102" t="e">
        <f>#REF!*1.04</f>
        <v>#REF!</v>
      </c>
      <c r="D22" s="72" t="e">
        <f>#REF!+C22</f>
        <v>#REF!</v>
      </c>
      <c r="E22" s="68">
        <f>B22*4.21</f>
        <v>702.95023391999996</v>
      </c>
      <c r="F22" s="103">
        <f t="shared" ref="F22:F28" si="1">B22+E22</f>
        <v>869.92178591999993</v>
      </c>
    </row>
    <row r="23" spans="1:6" x14ac:dyDescent="0.35">
      <c r="A23" s="64" t="s">
        <v>1278</v>
      </c>
      <c r="B23" s="104">
        <v>1</v>
      </c>
      <c r="C23" s="102" t="e">
        <f>#REF!*1.04</f>
        <v>#REF!</v>
      </c>
      <c r="D23" s="72" t="e">
        <f>#REF!+C23</f>
        <v>#REF!</v>
      </c>
      <c r="E23" s="73">
        <v>0</v>
      </c>
      <c r="F23" s="73">
        <f t="shared" si="1"/>
        <v>1</v>
      </c>
    </row>
    <row r="24" spans="1:6" x14ac:dyDescent="0.35">
      <c r="A24" s="64" t="s">
        <v>1279</v>
      </c>
      <c r="B24" s="104">
        <v>26.998176000000001</v>
      </c>
      <c r="C24" s="102" t="e">
        <f>#REF!*1.04</f>
        <v>#REF!</v>
      </c>
      <c r="D24" s="72" t="e">
        <f>#REF!+C24</f>
        <v>#REF!</v>
      </c>
      <c r="E24" s="75">
        <f>B24*4.21</f>
        <v>113.66232096</v>
      </c>
      <c r="F24" s="73">
        <f t="shared" si="1"/>
        <v>140.66049695999999</v>
      </c>
    </row>
    <row r="25" spans="1:6" x14ac:dyDescent="0.35">
      <c r="A25" s="64" t="s">
        <v>1280</v>
      </c>
      <c r="B25" s="104">
        <v>12.630048</v>
      </c>
      <c r="C25" s="102" t="e">
        <f>#REF!*1.04</f>
        <v>#REF!</v>
      </c>
      <c r="D25" s="72" t="e">
        <f>#REF!+C25</f>
        <v>#REF!</v>
      </c>
      <c r="E25" s="75">
        <f>B25*4.21</f>
        <v>53.172502080000001</v>
      </c>
      <c r="F25" s="73">
        <f t="shared" si="1"/>
        <v>65.802550080000003</v>
      </c>
    </row>
    <row r="26" spans="1:6" x14ac:dyDescent="0.35">
      <c r="A26" s="64" t="s">
        <v>1281</v>
      </c>
      <c r="B26" s="104">
        <v>80.299295999999984</v>
      </c>
      <c r="C26" s="102" t="e">
        <f>#REF!*1.04</f>
        <v>#REF!</v>
      </c>
      <c r="D26" s="72" t="e">
        <f>#REF!+C26</f>
        <v>#REF!</v>
      </c>
      <c r="E26" s="75">
        <f>B26*4.21</f>
        <v>338.06003615999992</v>
      </c>
      <c r="F26" s="73">
        <f t="shared" si="1"/>
        <v>418.35933215999989</v>
      </c>
    </row>
    <row r="27" spans="1:6" x14ac:dyDescent="0.35">
      <c r="A27" s="64" t="s">
        <v>1282</v>
      </c>
      <c r="B27" s="104">
        <v>38.006016000000002</v>
      </c>
      <c r="C27" s="102" t="e">
        <f>#REF!*1.04</f>
        <v>#REF!</v>
      </c>
      <c r="D27" s="72" t="e">
        <f>#REF!+C27</f>
        <v>#REF!</v>
      </c>
      <c r="E27" s="75">
        <f>B27*4.21</f>
        <v>160.00532736</v>
      </c>
      <c r="F27" s="73">
        <f t="shared" si="1"/>
        <v>198.01134336000001</v>
      </c>
    </row>
    <row r="28" spans="1:6" x14ac:dyDescent="0.35">
      <c r="A28" s="64" t="s">
        <v>1283</v>
      </c>
      <c r="B28" s="104">
        <v>35.804448000000001</v>
      </c>
      <c r="C28" s="102" t="e">
        <f>#REF!*1.04</f>
        <v>#REF!</v>
      </c>
      <c r="D28" s="72" t="e">
        <f>#REF!+C28</f>
        <v>#REF!</v>
      </c>
      <c r="E28" s="75">
        <f>B28*4.21</f>
        <v>150.73672608000001</v>
      </c>
      <c r="F28" s="73">
        <f t="shared" si="1"/>
        <v>186.54117408000002</v>
      </c>
    </row>
    <row r="29" spans="1:6" ht="18.600000000000001" thickBot="1" x14ac:dyDescent="0.4">
      <c r="A29" s="76" t="s">
        <v>1284</v>
      </c>
      <c r="B29" s="105">
        <f>(B28+B26+B25)*0.15</f>
        <v>19.310068799999993</v>
      </c>
      <c r="C29" s="106" t="e">
        <f>(C28+C26+C25)*0.15</f>
        <v>#REF!</v>
      </c>
      <c r="D29" s="107" t="e">
        <f>(D28+D26+D25)*0.15</f>
        <v>#REF!</v>
      </c>
      <c r="E29" s="80">
        <f>(E28+E26+E25)*0.15</f>
        <v>81.295389647999983</v>
      </c>
      <c r="F29" s="108">
        <f>(F28+F26+F25)*0.15</f>
        <v>100.60545844799998</v>
      </c>
    </row>
    <row r="30" spans="1:6" ht="18.600000000000001" thickBot="1" x14ac:dyDescent="0.4">
      <c r="A30" s="82" t="s">
        <v>1213</v>
      </c>
      <c r="B30" s="109">
        <f>SUM(B22:B29)</f>
        <v>381.01960479999997</v>
      </c>
      <c r="C30" s="110" t="e">
        <f>SUM(C22:C29)</f>
        <v>#REF!</v>
      </c>
      <c r="D30" s="110" t="e">
        <f>SUM(D22:D29)</f>
        <v>#REF!</v>
      </c>
      <c r="E30" s="111">
        <f>SUM(E22:E29)</f>
        <v>1599.8825362079997</v>
      </c>
      <c r="F30" s="112">
        <f>SUM(F22:F29)</f>
        <v>1980.9021410079997</v>
      </c>
    </row>
    <row r="31" spans="1:6" x14ac:dyDescent="0.35">
      <c r="A31" s="87"/>
      <c r="C31" s="89"/>
      <c r="D31" s="52"/>
      <c r="E31" s="90"/>
      <c r="F31" s="91"/>
    </row>
    <row r="32" spans="1:6" ht="18.600000000000001" thickBot="1" x14ac:dyDescent="0.4">
      <c r="A32" s="87"/>
      <c r="C32" s="89"/>
      <c r="D32" s="52"/>
      <c r="E32" s="90"/>
      <c r="F32" s="91"/>
    </row>
    <row r="33" spans="1:6" ht="18.600000000000001" thickBot="1" x14ac:dyDescent="0.4">
      <c r="A33" s="92"/>
      <c r="C33" s="51" t="s">
        <v>1277</v>
      </c>
      <c r="D33" s="52"/>
      <c r="E33" s="48" t="s">
        <v>1277</v>
      </c>
    </row>
    <row r="34" spans="1:6" ht="18.600000000000001" thickBot="1" x14ac:dyDescent="0.4">
      <c r="A34" s="94" t="s">
        <v>1215</v>
      </c>
      <c r="C34" s="749">
        <v>1.04</v>
      </c>
      <c r="D34" s="750"/>
      <c r="E34" s="751">
        <v>4.21</v>
      </c>
      <c r="F34" s="752"/>
    </row>
    <row r="35" spans="1:6" ht="40.5" customHeight="1" thickBot="1" x14ac:dyDescent="0.4">
      <c r="A35" s="113"/>
      <c r="B35" s="96" t="s">
        <v>414</v>
      </c>
      <c r="C35" s="114" t="s">
        <v>1207</v>
      </c>
      <c r="D35" s="114" t="s">
        <v>1211</v>
      </c>
      <c r="E35" s="115" t="s">
        <v>1207</v>
      </c>
      <c r="F35" s="115" t="s">
        <v>1211</v>
      </c>
    </row>
    <row r="36" spans="1:6" x14ac:dyDescent="0.35">
      <c r="A36" s="116" t="s">
        <v>1212</v>
      </c>
      <c r="B36" s="101">
        <v>334.05897599999997</v>
      </c>
      <c r="C36" s="117" t="e">
        <f>#REF!*1.04</f>
        <v>#REF!</v>
      </c>
      <c r="D36" s="118" t="e">
        <f>#REF!+C36</f>
        <v>#REF!</v>
      </c>
      <c r="E36" s="68">
        <f>B36*4.21</f>
        <v>1406.38828896</v>
      </c>
      <c r="F36" s="103">
        <f t="shared" ref="F36:F42" si="2">B36+E36</f>
        <v>1740.44726496</v>
      </c>
    </row>
    <row r="37" spans="1:6" x14ac:dyDescent="0.35">
      <c r="A37" s="64" t="s">
        <v>1278</v>
      </c>
      <c r="B37" s="104">
        <v>1</v>
      </c>
      <c r="C37" s="119" t="e">
        <f>#REF!*1.04</f>
        <v>#REF!</v>
      </c>
      <c r="D37" s="120" t="e">
        <f>#REF!+C37</f>
        <v>#REF!</v>
      </c>
      <c r="E37" s="73">
        <v>0</v>
      </c>
      <c r="F37" s="73">
        <f t="shared" si="2"/>
        <v>1</v>
      </c>
    </row>
    <row r="38" spans="1:6" x14ac:dyDescent="0.35">
      <c r="A38" s="64" t="s">
        <v>1279</v>
      </c>
      <c r="B38" s="104">
        <v>26.998176000000001</v>
      </c>
      <c r="C38" s="119" t="e">
        <f>#REF!*1.04</f>
        <v>#REF!</v>
      </c>
      <c r="D38" s="120" t="e">
        <f>#REF!+C38</f>
        <v>#REF!</v>
      </c>
      <c r="E38" s="75">
        <f>B38*4.21</f>
        <v>113.66232096</v>
      </c>
      <c r="F38" s="73">
        <f t="shared" si="2"/>
        <v>140.66049695999999</v>
      </c>
    </row>
    <row r="39" spans="1:6" x14ac:dyDescent="0.35">
      <c r="A39" s="64" t="s">
        <v>1280</v>
      </c>
      <c r="B39" s="104">
        <v>12.630048</v>
      </c>
      <c r="C39" s="119" t="e">
        <f>#REF!*1.04</f>
        <v>#REF!</v>
      </c>
      <c r="D39" s="120" t="e">
        <f>#REF!+C39</f>
        <v>#REF!</v>
      </c>
      <c r="E39" s="75">
        <f>B39*4.21</f>
        <v>53.172502080000001</v>
      </c>
      <c r="F39" s="73">
        <f t="shared" si="2"/>
        <v>65.802550080000003</v>
      </c>
    </row>
    <row r="40" spans="1:6" x14ac:dyDescent="0.35">
      <c r="A40" s="64" t="s">
        <v>1281</v>
      </c>
      <c r="B40" s="104">
        <v>80.299295999999984</v>
      </c>
      <c r="C40" s="119" t="e">
        <f>#REF!*1.04</f>
        <v>#REF!</v>
      </c>
      <c r="D40" s="120" t="e">
        <f>#REF!+C40</f>
        <v>#REF!</v>
      </c>
      <c r="E40" s="75">
        <f>B40*4.21</f>
        <v>338.06003615999992</v>
      </c>
      <c r="F40" s="73">
        <f t="shared" si="2"/>
        <v>418.35933215999989</v>
      </c>
    </row>
    <row r="41" spans="1:6" x14ac:dyDescent="0.35">
      <c r="A41" s="64" t="s">
        <v>1282</v>
      </c>
      <c r="B41" s="104">
        <v>38.006016000000002</v>
      </c>
      <c r="C41" s="119" t="e">
        <f>#REF!*1.04</f>
        <v>#REF!</v>
      </c>
      <c r="D41" s="120" t="e">
        <f>#REF!+C41</f>
        <v>#REF!</v>
      </c>
      <c r="E41" s="75">
        <f>B41*4.21</f>
        <v>160.00532736</v>
      </c>
      <c r="F41" s="73">
        <f t="shared" si="2"/>
        <v>198.01134336000001</v>
      </c>
    </row>
    <row r="42" spans="1:6" x14ac:dyDescent="0.35">
      <c r="A42" s="64" t="s">
        <v>1283</v>
      </c>
      <c r="B42" s="104">
        <v>35.804448000000001</v>
      </c>
      <c r="C42" s="119" t="e">
        <f>#REF!*1.04</f>
        <v>#REF!</v>
      </c>
      <c r="D42" s="120" t="e">
        <f>#REF!+C42</f>
        <v>#REF!</v>
      </c>
      <c r="E42" s="75">
        <f>B42*4.21</f>
        <v>150.73672608000001</v>
      </c>
      <c r="F42" s="73">
        <f t="shared" si="2"/>
        <v>186.54117408000002</v>
      </c>
    </row>
    <row r="43" spans="1:6" ht="18.600000000000001" thickBot="1" x14ac:dyDescent="0.4">
      <c r="A43" s="121" t="s">
        <v>1284</v>
      </c>
      <c r="B43" s="105">
        <f>(B42+B40+B39)*0.15</f>
        <v>19.310068799999993</v>
      </c>
      <c r="C43" s="122" t="e">
        <f>(C42+C40+C39)*0.15</f>
        <v>#REF!</v>
      </c>
      <c r="D43" s="123" t="e">
        <f>(D42+D40+D39)*0.15</f>
        <v>#REF!</v>
      </c>
      <c r="E43" s="124">
        <f>(E42+E40+E39)*0.15</f>
        <v>81.295389647999983</v>
      </c>
      <c r="F43" s="125">
        <f>(F42+F40+F39)*0.15</f>
        <v>100.60545844799998</v>
      </c>
    </row>
    <row r="44" spans="1:6" ht="18.600000000000001" thickBot="1" x14ac:dyDescent="0.4">
      <c r="A44" s="126" t="s">
        <v>1213</v>
      </c>
      <c r="B44" s="109">
        <f>SUM(B36:B43)</f>
        <v>548.10702879999985</v>
      </c>
      <c r="C44" s="110" t="e">
        <f>SUM(C36:C43)</f>
        <v>#REF!</v>
      </c>
      <c r="D44" s="110" t="e">
        <f>SUM(D36:D43)</f>
        <v>#REF!</v>
      </c>
      <c r="E44" s="111">
        <f>SUM(E36:E43)</f>
        <v>2303.3205912479998</v>
      </c>
      <c r="F44" s="112">
        <f>SUM(F36:F43)</f>
        <v>2851.4276200479999</v>
      </c>
    </row>
    <row r="45" spans="1:6" x14ac:dyDescent="0.35">
      <c r="A45" s="87"/>
      <c r="B45" s="127"/>
      <c r="C45" s="128"/>
      <c r="D45" s="128"/>
      <c r="E45" s="129"/>
      <c r="F45" s="130"/>
    </row>
    <row r="46" spans="1:6" ht="18.600000000000001" thickBot="1" x14ac:dyDescent="0.4">
      <c r="A46" s="87"/>
      <c r="B46" s="127"/>
      <c r="C46" s="89"/>
      <c r="D46" s="52"/>
      <c r="E46" s="90"/>
      <c r="F46" s="91"/>
    </row>
    <row r="47" spans="1:6" ht="18.600000000000001" thickBot="1" x14ac:dyDescent="0.4">
      <c r="A47" s="92"/>
      <c r="C47" s="51" t="s">
        <v>1277</v>
      </c>
      <c r="D47" s="52"/>
      <c r="E47" s="131" t="s">
        <v>1277</v>
      </c>
      <c r="F47" s="132"/>
    </row>
    <row r="48" spans="1:6" ht="18.600000000000001" thickBot="1" x14ac:dyDescent="0.4">
      <c r="A48" s="94" t="s">
        <v>1216</v>
      </c>
      <c r="C48" s="749">
        <v>1.04</v>
      </c>
      <c r="D48" s="750"/>
      <c r="E48" s="751">
        <v>4.21</v>
      </c>
      <c r="F48" s="752"/>
    </row>
    <row r="49" spans="1:8" ht="51" customHeight="1" thickBot="1" x14ac:dyDescent="0.4">
      <c r="A49" s="113"/>
      <c r="B49" s="58" t="s">
        <v>414</v>
      </c>
      <c r="C49" s="133" t="s">
        <v>1207</v>
      </c>
      <c r="D49" s="134" t="s">
        <v>1211</v>
      </c>
      <c r="E49" s="135" t="s">
        <v>1207</v>
      </c>
      <c r="F49" s="136" t="s">
        <v>1211</v>
      </c>
    </row>
    <row r="50" spans="1:8" x14ac:dyDescent="0.35">
      <c r="A50" s="116" t="s">
        <v>1212</v>
      </c>
      <c r="B50" s="101">
        <v>548.76979200000005</v>
      </c>
      <c r="C50" s="137" t="e">
        <f>#REF!*1.04</f>
        <v>#REF!</v>
      </c>
      <c r="D50" s="67" t="e">
        <f>#REF!+C50</f>
        <v>#REF!</v>
      </c>
      <c r="E50" s="68">
        <f>B50*4.21</f>
        <v>2310.3208243200002</v>
      </c>
      <c r="F50" s="69">
        <f t="shared" ref="F50:F56" si="3">B50+E50</f>
        <v>2859.0906163200002</v>
      </c>
    </row>
    <row r="51" spans="1:8" x14ac:dyDescent="0.35">
      <c r="A51" s="64" t="s">
        <v>1278</v>
      </c>
      <c r="B51" s="104">
        <v>1</v>
      </c>
      <c r="C51" s="102" t="e">
        <f>#REF!*1.04</f>
        <v>#REF!</v>
      </c>
      <c r="D51" s="72" t="e">
        <f>#REF!+C51</f>
        <v>#REF!</v>
      </c>
      <c r="E51" s="73">
        <v>0</v>
      </c>
      <c r="F51" s="74">
        <f t="shared" si="3"/>
        <v>1</v>
      </c>
    </row>
    <row r="52" spans="1:8" x14ac:dyDescent="0.35">
      <c r="A52" s="64" t="s">
        <v>1279</v>
      </c>
      <c r="B52" s="104">
        <v>26.998176000000001</v>
      </c>
      <c r="C52" s="102" t="e">
        <f>#REF!*1.04</f>
        <v>#REF!</v>
      </c>
      <c r="D52" s="72" t="e">
        <f>#REF!+C52</f>
        <v>#REF!</v>
      </c>
      <c r="E52" s="75">
        <f t="shared" ref="E52:E57" si="4">B52*4.21</f>
        <v>113.66232096</v>
      </c>
      <c r="F52" s="74">
        <f t="shared" si="3"/>
        <v>140.66049695999999</v>
      </c>
    </row>
    <row r="53" spans="1:8" x14ac:dyDescent="0.35">
      <c r="A53" s="64" t="s">
        <v>1280</v>
      </c>
      <c r="B53" s="104">
        <v>12.630048</v>
      </c>
      <c r="C53" s="102" t="e">
        <f>#REF!*1.04</f>
        <v>#REF!</v>
      </c>
      <c r="D53" s="72" t="e">
        <f>#REF!+C53</f>
        <v>#REF!</v>
      </c>
      <c r="E53" s="75">
        <f t="shared" si="4"/>
        <v>53.172502080000001</v>
      </c>
      <c r="F53" s="74">
        <f t="shared" si="3"/>
        <v>65.802550080000003</v>
      </c>
    </row>
    <row r="54" spans="1:8" x14ac:dyDescent="0.35">
      <c r="A54" s="64" t="s">
        <v>1281</v>
      </c>
      <c r="B54" s="104">
        <v>80.299295999999984</v>
      </c>
      <c r="C54" s="102" t="e">
        <f>#REF!*1.04</f>
        <v>#REF!</v>
      </c>
      <c r="D54" s="72" t="e">
        <f>#REF!+C54</f>
        <v>#REF!</v>
      </c>
      <c r="E54" s="75">
        <f t="shared" si="4"/>
        <v>338.06003615999992</v>
      </c>
      <c r="F54" s="74">
        <f t="shared" si="3"/>
        <v>418.35933215999989</v>
      </c>
    </row>
    <row r="55" spans="1:8" x14ac:dyDescent="0.35">
      <c r="A55" s="64" t="s">
        <v>1282</v>
      </c>
      <c r="B55" s="104">
        <v>38.006016000000002</v>
      </c>
      <c r="C55" s="102" t="e">
        <f>#REF!*1.04</f>
        <v>#REF!</v>
      </c>
      <c r="D55" s="72" t="e">
        <f>#REF!+C55</f>
        <v>#REF!</v>
      </c>
      <c r="E55" s="75">
        <f t="shared" si="4"/>
        <v>160.00532736</v>
      </c>
      <c r="F55" s="74">
        <f t="shared" si="3"/>
        <v>198.01134336000001</v>
      </c>
    </row>
    <row r="56" spans="1:8" x14ac:dyDescent="0.35">
      <c r="A56" s="64" t="s">
        <v>1283</v>
      </c>
      <c r="B56" s="104">
        <v>35.804448000000001</v>
      </c>
      <c r="C56" s="102" t="e">
        <f>#REF!*1.04</f>
        <v>#REF!</v>
      </c>
      <c r="D56" s="72" t="e">
        <f>#REF!+C56</f>
        <v>#REF!</v>
      </c>
      <c r="E56" s="75">
        <f t="shared" si="4"/>
        <v>150.73672608000001</v>
      </c>
      <c r="F56" s="74">
        <f t="shared" si="3"/>
        <v>186.54117408000002</v>
      </c>
    </row>
    <row r="57" spans="1:8" ht="18.600000000000001" thickBot="1" x14ac:dyDescent="0.4">
      <c r="A57" s="121" t="s">
        <v>1284</v>
      </c>
      <c r="B57" s="105">
        <f>(B56+B54+B53)*0.15</f>
        <v>19.310068799999993</v>
      </c>
      <c r="C57" s="122" t="e">
        <f>(C56+C54+C53)*0.15</f>
        <v>#REF!</v>
      </c>
      <c r="D57" s="138" t="e">
        <f>(D56+D54+D53)*0.15</f>
        <v>#REF!</v>
      </c>
      <c r="E57" s="80">
        <f t="shared" si="4"/>
        <v>81.295389647999968</v>
      </c>
      <c r="F57" s="139">
        <f>(F56+F54+F53)*0.15</f>
        <v>100.60545844799998</v>
      </c>
    </row>
    <row r="58" spans="1:8" ht="18.600000000000001" thickBot="1" x14ac:dyDescent="0.4">
      <c r="A58" s="126" t="s">
        <v>1213</v>
      </c>
      <c r="B58" s="140">
        <f>SUM(B50:B57)</f>
        <v>762.8178448000001</v>
      </c>
      <c r="C58" s="110" t="e">
        <f>SUM(C50:C57)</f>
        <v>#REF!</v>
      </c>
      <c r="D58" s="110" t="e">
        <f>SUM(D50:D57)</f>
        <v>#REF!</v>
      </c>
      <c r="E58" s="111">
        <f>SUM(E50:E57)</f>
        <v>3207.2531266080005</v>
      </c>
      <c r="F58" s="112">
        <f>SUM(F50:F57)</f>
        <v>3970.0709714079994</v>
      </c>
    </row>
    <row r="59" spans="1:8" x14ac:dyDescent="0.35">
      <c r="B59" s="48"/>
      <c r="H59"/>
    </row>
    <row r="60" spans="1:8" ht="18.600000000000001" thickBot="1" x14ac:dyDescent="0.4">
      <c r="B60" s="48"/>
      <c r="H60"/>
    </row>
    <row r="61" spans="1:8" ht="18.600000000000001" thickBot="1" x14ac:dyDescent="0.4">
      <c r="A61" s="92"/>
      <c r="C61" s="51" t="s">
        <v>1277</v>
      </c>
      <c r="D61" s="52"/>
      <c r="E61" s="48" t="s">
        <v>1277</v>
      </c>
    </row>
    <row r="62" spans="1:8" ht="18.600000000000001" thickBot="1" x14ac:dyDescent="0.4">
      <c r="A62" s="94" t="s">
        <v>1217</v>
      </c>
      <c r="C62" s="749">
        <v>1.04</v>
      </c>
      <c r="D62" s="750"/>
      <c r="E62" s="751">
        <v>4.21</v>
      </c>
      <c r="F62" s="752"/>
    </row>
    <row r="63" spans="1:8" ht="39.75" customHeight="1" thickBot="1" x14ac:dyDescent="0.4">
      <c r="A63" s="141"/>
      <c r="B63" s="142" t="s">
        <v>414</v>
      </c>
      <c r="C63" s="143" t="s">
        <v>1207</v>
      </c>
      <c r="D63" s="144" t="s">
        <v>1211</v>
      </c>
      <c r="E63" s="145" t="s">
        <v>1207</v>
      </c>
      <c r="F63" s="146" t="s">
        <v>1211</v>
      </c>
    </row>
    <row r="64" spans="1:8" x14ac:dyDescent="0.35">
      <c r="A64" s="147" t="s">
        <v>1212</v>
      </c>
      <c r="B64" s="65">
        <v>334.05897599999997</v>
      </c>
      <c r="C64" s="66" t="e">
        <f>#REF!*1.04</f>
        <v>#REF!</v>
      </c>
      <c r="D64" s="66" t="e">
        <f>#REF!+C64</f>
        <v>#REF!</v>
      </c>
      <c r="E64" s="148">
        <f>B64*4.21</f>
        <v>1406.38828896</v>
      </c>
      <c r="F64" s="103">
        <f t="shared" ref="F64:F70" si="5">B64+E64</f>
        <v>1740.44726496</v>
      </c>
    </row>
    <row r="65" spans="1:8" x14ac:dyDescent="0.35">
      <c r="A65" s="64" t="s">
        <v>1278</v>
      </c>
      <c r="B65" s="70">
        <v>1</v>
      </c>
      <c r="C65" s="71" t="e">
        <f>#REF!*1.04</f>
        <v>#REF!</v>
      </c>
      <c r="D65" s="71" t="e">
        <f>#REF!+C65</f>
        <v>#REF!</v>
      </c>
      <c r="E65" s="149">
        <v>0</v>
      </c>
      <c r="F65" s="73">
        <f t="shared" si="5"/>
        <v>1</v>
      </c>
    </row>
    <row r="66" spans="1:8" x14ac:dyDescent="0.35">
      <c r="A66" s="64" t="s">
        <v>1279</v>
      </c>
      <c r="B66" s="70">
        <v>26.998176000000001</v>
      </c>
      <c r="C66" s="71" t="e">
        <f>#REF!*1.04</f>
        <v>#REF!</v>
      </c>
      <c r="D66" s="71" t="e">
        <f>#REF!+C66</f>
        <v>#REF!</v>
      </c>
      <c r="E66" s="150">
        <f>B66*4.21</f>
        <v>113.66232096</v>
      </c>
      <c r="F66" s="73">
        <f t="shared" si="5"/>
        <v>140.66049695999999</v>
      </c>
    </row>
    <row r="67" spans="1:8" x14ac:dyDescent="0.35">
      <c r="A67" s="64" t="s">
        <v>1280</v>
      </c>
      <c r="B67" s="70">
        <v>12.630048</v>
      </c>
      <c r="C67" s="71" t="e">
        <f>#REF!*1.04</f>
        <v>#REF!</v>
      </c>
      <c r="D67" s="71" t="e">
        <f>#REF!+C67</f>
        <v>#REF!</v>
      </c>
      <c r="E67" s="150">
        <f>B67*4.21</f>
        <v>53.172502080000001</v>
      </c>
      <c r="F67" s="73">
        <f t="shared" si="5"/>
        <v>65.802550080000003</v>
      </c>
    </row>
    <row r="68" spans="1:8" x14ac:dyDescent="0.35">
      <c r="A68" s="64" t="s">
        <v>1281</v>
      </c>
      <c r="B68" s="70">
        <v>80.299295999999984</v>
      </c>
      <c r="C68" s="71" t="e">
        <f>#REF!*1.04</f>
        <v>#REF!</v>
      </c>
      <c r="D68" s="71" t="e">
        <f>#REF!+C68</f>
        <v>#REF!</v>
      </c>
      <c r="E68" s="150">
        <f>B68*4.21</f>
        <v>338.06003615999992</v>
      </c>
      <c r="F68" s="73">
        <f t="shared" si="5"/>
        <v>418.35933215999989</v>
      </c>
    </row>
    <row r="69" spans="1:8" x14ac:dyDescent="0.35">
      <c r="A69" s="64" t="s">
        <v>1282</v>
      </c>
      <c r="B69" s="70">
        <v>38.006016000000002</v>
      </c>
      <c r="C69" s="71" t="e">
        <f>#REF!*1.04</f>
        <v>#REF!</v>
      </c>
      <c r="D69" s="71" t="e">
        <f>#REF!+C69</f>
        <v>#REF!</v>
      </c>
      <c r="E69" s="150">
        <f>B69*4.21</f>
        <v>160.00532736</v>
      </c>
      <c r="F69" s="73">
        <f t="shared" si="5"/>
        <v>198.01134336000001</v>
      </c>
    </row>
    <row r="70" spans="1:8" x14ac:dyDescent="0.35">
      <c r="A70" s="64" t="s">
        <v>1283</v>
      </c>
      <c r="B70" s="70">
        <v>35.804448000000001</v>
      </c>
      <c r="C70" s="71" t="e">
        <f>#REF!*1.04</f>
        <v>#REF!</v>
      </c>
      <c r="D70" s="71" t="e">
        <f>#REF!+C70</f>
        <v>#REF!</v>
      </c>
      <c r="E70" s="150">
        <f>B70*4.21</f>
        <v>150.73672608000001</v>
      </c>
      <c r="F70" s="73">
        <f t="shared" si="5"/>
        <v>186.54117408000002</v>
      </c>
    </row>
    <row r="71" spans="1:8" ht="18.600000000000001" thickBot="1" x14ac:dyDescent="0.4">
      <c r="A71" s="76" t="s">
        <v>1284</v>
      </c>
      <c r="B71" s="151">
        <f>(B70+B68+B67)*0.15</f>
        <v>19.310068799999993</v>
      </c>
      <c r="C71" s="123" t="e">
        <f>(C70+C68+C67)*0.15</f>
        <v>#REF!</v>
      </c>
      <c r="D71" s="123" t="e">
        <f>(D70+D68+D67)*0.15</f>
        <v>#REF!</v>
      </c>
      <c r="E71" s="152">
        <f>(E70+E68+E67)*0.15</f>
        <v>81.295389647999983</v>
      </c>
      <c r="F71" s="108">
        <f>(F70+F68+F67)*0.15</f>
        <v>100.60545844799998</v>
      </c>
    </row>
    <row r="72" spans="1:8" ht="18.600000000000001" thickBot="1" x14ac:dyDescent="0.4">
      <c r="A72" s="82" t="s">
        <v>1213</v>
      </c>
      <c r="B72" s="109">
        <f>SUM(B64:B71)</f>
        <v>548.10702879999985</v>
      </c>
      <c r="C72" s="153" t="e">
        <f>SUM(C64:C71)</f>
        <v>#REF!</v>
      </c>
      <c r="D72" s="153" t="e">
        <f>SUM(D64:D71)</f>
        <v>#REF!</v>
      </c>
      <c r="E72" s="154">
        <f>SUM(E64:E71)</f>
        <v>2303.3205912479998</v>
      </c>
      <c r="F72" s="155">
        <f>SUM(F64:F71)</f>
        <v>2851.4276200479999</v>
      </c>
    </row>
    <row r="73" spans="1:8" x14ac:dyDescent="0.35">
      <c r="B73" s="48"/>
      <c r="H73"/>
    </row>
    <row r="74" spans="1:8" ht="18.600000000000001" thickBot="1" x14ac:dyDescent="0.4">
      <c r="B74" s="48"/>
      <c r="H74"/>
    </row>
    <row r="75" spans="1:8" ht="18.600000000000001" thickBot="1" x14ac:dyDescent="0.4">
      <c r="A75" s="92"/>
      <c r="C75" s="51" t="s">
        <v>1277</v>
      </c>
      <c r="D75" s="52"/>
      <c r="E75" s="48" t="s">
        <v>1277</v>
      </c>
    </row>
    <row r="76" spans="1:8" ht="18.600000000000001" thickBot="1" x14ac:dyDescent="0.4">
      <c r="A76" s="94" t="s">
        <v>1218</v>
      </c>
      <c r="C76" s="749">
        <v>1.04</v>
      </c>
      <c r="D76" s="750"/>
      <c r="E76" s="751">
        <v>4.21</v>
      </c>
      <c r="F76" s="752"/>
    </row>
    <row r="77" spans="1:8" ht="32.25" customHeight="1" thickBot="1" x14ac:dyDescent="0.4">
      <c r="A77" s="57"/>
      <c r="B77" s="58" t="s">
        <v>414</v>
      </c>
      <c r="C77" s="133" t="s">
        <v>1207</v>
      </c>
      <c r="D77" s="134" t="s">
        <v>1211</v>
      </c>
      <c r="E77" s="135" t="s">
        <v>1207</v>
      </c>
      <c r="F77" s="136" t="s">
        <v>1211</v>
      </c>
    </row>
    <row r="78" spans="1:8" x14ac:dyDescent="0.35">
      <c r="A78" s="156" t="s">
        <v>1212</v>
      </c>
      <c r="B78" s="65">
        <v>286.31971199999998</v>
      </c>
      <c r="C78" s="157" t="e">
        <f>#REF!*1.04</f>
        <v>#REF!</v>
      </c>
      <c r="D78" s="158" t="e">
        <f>#REF!+C78</f>
        <v>#REF!</v>
      </c>
      <c r="E78" s="159">
        <f>B78*4.21</f>
        <v>1205.4059875199998</v>
      </c>
      <c r="F78" s="160">
        <f t="shared" ref="F78:F84" si="6">B78+E78</f>
        <v>1491.7256995199998</v>
      </c>
    </row>
    <row r="79" spans="1:8" x14ac:dyDescent="0.35">
      <c r="A79" s="156" t="s">
        <v>1278</v>
      </c>
      <c r="B79" s="70">
        <v>1</v>
      </c>
      <c r="C79" s="161" t="e">
        <f>#REF!*1.04</f>
        <v>#REF!</v>
      </c>
      <c r="D79" s="162" t="e">
        <f>#REF!+C79</f>
        <v>#REF!</v>
      </c>
      <c r="E79" s="163">
        <v>0</v>
      </c>
      <c r="F79" s="164">
        <f t="shared" si="6"/>
        <v>1</v>
      </c>
    </row>
    <row r="80" spans="1:8" x14ac:dyDescent="0.35">
      <c r="A80" s="156" t="s">
        <v>1279</v>
      </c>
      <c r="B80" s="70">
        <v>26.998176000000001</v>
      </c>
      <c r="C80" s="161" t="e">
        <f>#REF!*1.04</f>
        <v>#REF!</v>
      </c>
      <c r="D80" s="162" t="e">
        <f>#REF!+C80</f>
        <v>#REF!</v>
      </c>
      <c r="E80" s="163">
        <f>B80*4.21</f>
        <v>113.66232096</v>
      </c>
      <c r="F80" s="164">
        <f t="shared" si="6"/>
        <v>140.66049695999999</v>
      </c>
    </row>
    <row r="81" spans="1:10" x14ac:dyDescent="0.35">
      <c r="A81" s="156" t="s">
        <v>1280</v>
      </c>
      <c r="B81" s="70">
        <v>12.630048</v>
      </c>
      <c r="C81" s="161" t="e">
        <f>#REF!*1.04</f>
        <v>#REF!</v>
      </c>
      <c r="D81" s="162" t="e">
        <f>#REF!+C81</f>
        <v>#REF!</v>
      </c>
      <c r="E81" s="163">
        <f>B81*4.21</f>
        <v>53.172502080000001</v>
      </c>
      <c r="F81" s="164">
        <f t="shared" si="6"/>
        <v>65.802550080000003</v>
      </c>
    </row>
    <row r="82" spans="1:10" x14ac:dyDescent="0.35">
      <c r="A82" s="156" t="s">
        <v>1281</v>
      </c>
      <c r="B82" s="70">
        <v>80.299295999999984</v>
      </c>
      <c r="C82" s="161" t="e">
        <f>#REF!*1.04</f>
        <v>#REF!</v>
      </c>
      <c r="D82" s="162" t="e">
        <f>#REF!+C82</f>
        <v>#REF!</v>
      </c>
      <c r="E82" s="163">
        <f>B82*4.21</f>
        <v>338.06003615999992</v>
      </c>
      <c r="F82" s="164">
        <f t="shared" si="6"/>
        <v>418.35933215999989</v>
      </c>
    </row>
    <row r="83" spans="1:10" x14ac:dyDescent="0.35">
      <c r="A83" s="156"/>
      <c r="B83" s="70">
        <v>38.006016000000002</v>
      </c>
      <c r="C83" s="161" t="e">
        <f>#REF!*1.04</f>
        <v>#REF!</v>
      </c>
      <c r="D83" s="162" t="e">
        <f>#REF!+C83</f>
        <v>#REF!</v>
      </c>
      <c r="E83" s="163">
        <f>B83*4.21</f>
        <v>160.00532736</v>
      </c>
      <c r="F83" s="164">
        <f t="shared" si="6"/>
        <v>198.01134336000001</v>
      </c>
    </row>
    <row r="84" spans="1:10" x14ac:dyDescent="0.35">
      <c r="A84" s="156" t="s">
        <v>1283</v>
      </c>
      <c r="B84" s="70">
        <v>35.804448000000001</v>
      </c>
      <c r="C84" s="161" t="e">
        <f>#REF!*1.04</f>
        <v>#REF!</v>
      </c>
      <c r="D84" s="162" t="e">
        <f>#REF!+C84</f>
        <v>#REF!</v>
      </c>
      <c r="E84" s="163">
        <f>B84*4.21</f>
        <v>150.73672608000001</v>
      </c>
      <c r="F84" s="164">
        <f t="shared" si="6"/>
        <v>186.54117408000002</v>
      </c>
    </row>
    <row r="85" spans="1:10" ht="18.600000000000001" thickBot="1" x14ac:dyDescent="0.4">
      <c r="A85" s="165" t="s">
        <v>1284</v>
      </c>
      <c r="B85" s="151">
        <f>(B84+B82+B81)*0.15</f>
        <v>19.310068799999993</v>
      </c>
      <c r="C85" s="123" t="e">
        <f>(C84+C82+C81)*0.15</f>
        <v>#REF!</v>
      </c>
      <c r="D85" s="123" t="e">
        <f>(D84+D82+D81)*0.15</f>
        <v>#REF!</v>
      </c>
      <c r="E85" s="166">
        <f>(E84+E82+E81)*0.15</f>
        <v>81.295389647999983</v>
      </c>
      <c r="F85" s="167">
        <f>(F84+F82+F81)*0.15</f>
        <v>100.60545844799998</v>
      </c>
    </row>
    <row r="86" spans="1:10" ht="18.600000000000001" thickBot="1" x14ac:dyDescent="0.4">
      <c r="A86" s="168" t="s">
        <v>1213</v>
      </c>
      <c r="B86" s="169">
        <f>SUM(B78:B85)</f>
        <v>500.36776479999992</v>
      </c>
      <c r="C86" s="170" t="e">
        <f>SUM(C78:C85)</f>
        <v>#REF!</v>
      </c>
      <c r="D86" s="170" t="e">
        <f>SUM(D78:D85)</f>
        <v>#REF!</v>
      </c>
      <c r="E86" s="171">
        <f>SUM(E78:E85)</f>
        <v>2102.3382898079994</v>
      </c>
      <c r="F86" s="172">
        <f>SUM(F78:F85)</f>
        <v>2602.7060546079992</v>
      </c>
    </row>
    <row r="87" spans="1:10" x14ac:dyDescent="0.35">
      <c r="B87" s="48"/>
      <c r="H87"/>
    </row>
    <row r="88" spans="1:10" ht="18.600000000000001" thickBot="1" x14ac:dyDescent="0.4">
      <c r="B88" s="48"/>
      <c r="H88"/>
    </row>
    <row r="89" spans="1:10" ht="18.600000000000001" thickBot="1" x14ac:dyDescent="0.4">
      <c r="A89" s="92"/>
      <c r="C89" s="51" t="s">
        <v>1277</v>
      </c>
      <c r="D89" s="52"/>
      <c r="E89" s="48" t="s">
        <v>1277</v>
      </c>
    </row>
    <row r="90" spans="1:10" ht="18.600000000000001" thickBot="1" x14ac:dyDescent="0.4">
      <c r="A90" s="94" t="s">
        <v>1219</v>
      </c>
      <c r="C90" s="749">
        <v>1.04</v>
      </c>
      <c r="D90" s="750"/>
      <c r="E90" s="751">
        <v>4.21</v>
      </c>
      <c r="F90" s="752"/>
      <c r="G90" s="173"/>
      <c r="H90" s="174"/>
      <c r="I90" s="175"/>
      <c r="J90" s="175"/>
    </row>
    <row r="91" spans="1:10" ht="35.25" customHeight="1" thickBot="1" x14ac:dyDescent="0.4">
      <c r="A91" s="113"/>
      <c r="B91" s="142" t="s">
        <v>414</v>
      </c>
      <c r="C91" s="176" t="s">
        <v>1207</v>
      </c>
      <c r="D91" s="177" t="s">
        <v>1211</v>
      </c>
      <c r="E91" s="178" t="s">
        <v>1207</v>
      </c>
      <c r="F91" s="136" t="s">
        <v>1211</v>
      </c>
      <c r="H91" s="179"/>
      <c r="I91" s="179"/>
      <c r="J91" s="179"/>
    </row>
    <row r="92" spans="1:10" x14ac:dyDescent="0.35">
      <c r="A92" s="180" t="s">
        <v>1212</v>
      </c>
      <c r="B92" s="181">
        <v>50.056704000000003</v>
      </c>
      <c r="C92" s="182" t="e">
        <f>#REF!*1.04</f>
        <v>#REF!</v>
      </c>
      <c r="D92" s="183" t="e">
        <f>#REF!+C92</f>
        <v>#REF!</v>
      </c>
      <c r="E92" s="184">
        <f>B92*4.21</f>
        <v>210.73872384000001</v>
      </c>
      <c r="F92" s="185">
        <f t="shared" ref="F92:F98" si="7">B92+E92</f>
        <v>260.79542784</v>
      </c>
      <c r="G92" s="186"/>
      <c r="H92" s="187"/>
      <c r="I92" s="188"/>
      <c r="J92" s="188"/>
    </row>
    <row r="93" spans="1:10" x14ac:dyDescent="0.35">
      <c r="A93" s="156" t="s">
        <v>1278</v>
      </c>
      <c r="B93" s="189">
        <v>1</v>
      </c>
      <c r="C93" s="161" t="e">
        <f>#REF!*1.04</f>
        <v>#REF!</v>
      </c>
      <c r="D93" s="190" t="e">
        <f>#REF!+C93</f>
        <v>#REF!</v>
      </c>
      <c r="E93" s="163">
        <v>0</v>
      </c>
      <c r="F93" s="191">
        <f t="shared" si="7"/>
        <v>1</v>
      </c>
      <c r="G93" s="173"/>
      <c r="H93" s="174"/>
      <c r="I93" s="188"/>
      <c r="J93" s="188"/>
    </row>
    <row r="94" spans="1:10" x14ac:dyDescent="0.35">
      <c r="A94" s="156" t="s">
        <v>1279</v>
      </c>
      <c r="B94" s="189">
        <v>15.295104</v>
      </c>
      <c r="C94" s="161" t="e">
        <f>#REF!*1.04</f>
        <v>#REF!</v>
      </c>
      <c r="D94" s="190" t="e">
        <f>#REF!+C94</f>
        <v>#REF!</v>
      </c>
      <c r="E94" s="163">
        <f>B94*4.21</f>
        <v>64.392387839999998</v>
      </c>
      <c r="F94" s="191">
        <f t="shared" si="7"/>
        <v>79.687491839999993</v>
      </c>
      <c r="G94" s="173"/>
      <c r="H94" s="174"/>
      <c r="I94" s="188"/>
      <c r="J94" s="188"/>
    </row>
    <row r="95" spans="1:10" x14ac:dyDescent="0.35">
      <c r="A95" s="156" t="s">
        <v>1280</v>
      </c>
      <c r="B95" s="189">
        <v>6.37296</v>
      </c>
      <c r="C95" s="161" t="e">
        <f>#REF!*1.04</f>
        <v>#REF!</v>
      </c>
      <c r="D95" s="190" t="e">
        <f>#REF!+C95</f>
        <v>#REF!</v>
      </c>
      <c r="E95" s="163">
        <f>B95*4.21</f>
        <v>26.8301616</v>
      </c>
      <c r="F95" s="191">
        <f t="shared" si="7"/>
        <v>33.203121600000003</v>
      </c>
      <c r="G95" s="173"/>
      <c r="H95" s="174"/>
      <c r="I95" s="188"/>
      <c r="J95" s="188"/>
    </row>
    <row r="96" spans="1:10" x14ac:dyDescent="0.35">
      <c r="A96" s="156" t="s">
        <v>1281</v>
      </c>
      <c r="B96" s="189">
        <v>57.704256000000001</v>
      </c>
      <c r="C96" s="161" t="e">
        <f>#REF!*1.04</f>
        <v>#REF!</v>
      </c>
      <c r="D96" s="190" t="e">
        <f>#REF!+C96</f>
        <v>#REF!</v>
      </c>
      <c r="E96" s="163">
        <f>B96*4.21</f>
        <v>242.93491775999999</v>
      </c>
      <c r="F96" s="191">
        <f t="shared" si="7"/>
        <v>300.63917376000001</v>
      </c>
      <c r="G96" s="173"/>
      <c r="H96" s="174"/>
      <c r="I96" s="188"/>
      <c r="J96" s="188"/>
    </row>
    <row r="97" spans="1:10" x14ac:dyDescent="0.35">
      <c r="A97" s="156" t="s">
        <v>1282</v>
      </c>
      <c r="B97" s="189">
        <v>38.006016000000002</v>
      </c>
      <c r="C97" s="161" t="e">
        <f>#REF!*1.04</f>
        <v>#REF!</v>
      </c>
      <c r="D97" s="190" t="e">
        <f>#REF!+C97</f>
        <v>#REF!</v>
      </c>
      <c r="E97" s="163">
        <f>B97*4.21</f>
        <v>160.00532736</v>
      </c>
      <c r="F97" s="191">
        <f t="shared" si="7"/>
        <v>198.01134336000001</v>
      </c>
      <c r="G97" s="173"/>
      <c r="H97" s="174"/>
      <c r="I97" s="188"/>
      <c r="J97" s="188"/>
    </row>
    <row r="98" spans="1:10" x14ac:dyDescent="0.35">
      <c r="A98" s="156" t="s">
        <v>1283</v>
      </c>
      <c r="B98" s="189">
        <v>35.804448000000001</v>
      </c>
      <c r="C98" s="161" t="e">
        <f>#REF!*1.04</f>
        <v>#REF!</v>
      </c>
      <c r="D98" s="190" t="e">
        <f>#REF!+C98</f>
        <v>#REF!</v>
      </c>
      <c r="E98" s="163">
        <f>B98*4.21</f>
        <v>150.73672608000001</v>
      </c>
      <c r="F98" s="191">
        <f t="shared" si="7"/>
        <v>186.54117408000002</v>
      </c>
      <c r="G98" s="173"/>
      <c r="H98" s="174"/>
      <c r="I98" s="188"/>
      <c r="J98" s="188"/>
    </row>
    <row r="99" spans="1:10" ht="18.600000000000001" thickBot="1" x14ac:dyDescent="0.4">
      <c r="A99" s="192" t="s">
        <v>1284</v>
      </c>
      <c r="B99" s="123">
        <f>(B98+B96+B95)*0.15</f>
        <v>14.982249599999999</v>
      </c>
      <c r="C99" s="193" t="e">
        <f>(C98+C96+C95)*0.15</f>
        <v>#REF!</v>
      </c>
      <c r="D99" s="193" t="e">
        <f>(D98+D96+D95)*0.15</f>
        <v>#REF!</v>
      </c>
      <c r="E99" s="163">
        <f>(E98+E96+E95)*0.15</f>
        <v>63.075270816</v>
      </c>
      <c r="F99" s="194">
        <f>(F98+F96+F95)*0.15</f>
        <v>78.057520416000003</v>
      </c>
      <c r="G99" s="173"/>
      <c r="H99" s="174"/>
      <c r="I99" s="174"/>
      <c r="J99" s="174"/>
    </row>
    <row r="100" spans="1:10" ht="18.600000000000001" thickBot="1" x14ac:dyDescent="0.4">
      <c r="A100" s="126" t="s">
        <v>1213</v>
      </c>
      <c r="B100" s="109">
        <f>SUM(B92:B99)</f>
        <v>219.22173760000001</v>
      </c>
      <c r="C100" s="195" t="e">
        <f>SUM(C92:C99)</f>
        <v>#REF!</v>
      </c>
      <c r="D100" s="183" t="e">
        <f>SUM(D92:D99)</f>
        <v>#REF!</v>
      </c>
      <c r="E100" s="196">
        <f>SUM(E92:E99)</f>
        <v>918.71351529599997</v>
      </c>
      <c r="F100" s="197">
        <f>SUM(F92:F99)</f>
        <v>1137.9352528960001</v>
      </c>
      <c r="G100" s="173"/>
      <c r="H100" s="174"/>
      <c r="I100" s="174"/>
      <c r="J100" s="174"/>
    </row>
    <row r="101" spans="1:10" x14ac:dyDescent="0.35">
      <c r="B101" s="48"/>
      <c r="G101" s="186"/>
      <c r="H101" s="175"/>
      <c r="I101" s="175"/>
      <c r="J101" s="175"/>
    </row>
    <row r="102" spans="1:10" ht="18.600000000000001" thickBot="1" x14ac:dyDescent="0.4">
      <c r="B102" s="48"/>
      <c r="G102" s="186"/>
      <c r="H102" s="175"/>
      <c r="I102" s="175"/>
      <c r="J102" s="175"/>
    </row>
    <row r="103" spans="1:10" ht="18.600000000000001" thickBot="1" x14ac:dyDescent="0.4">
      <c r="C103" s="51" t="s">
        <v>1277</v>
      </c>
      <c r="D103" s="52"/>
      <c r="E103" s="48" t="s">
        <v>1277</v>
      </c>
      <c r="G103" s="186"/>
      <c r="H103" s="174"/>
      <c r="I103" s="175"/>
      <c r="J103" s="175"/>
    </row>
    <row r="104" spans="1:10" ht="18.600000000000001" thickBot="1" x14ac:dyDescent="0.4">
      <c r="A104" s="94" t="s">
        <v>1220</v>
      </c>
      <c r="C104" s="749">
        <v>1.04</v>
      </c>
      <c r="D104" s="750"/>
      <c r="E104" s="751"/>
      <c r="F104" s="752"/>
      <c r="G104" s="186"/>
      <c r="H104" s="174"/>
      <c r="I104" s="175"/>
      <c r="J104" s="175"/>
    </row>
    <row r="105" spans="1:10" ht="30.75" customHeight="1" thickBot="1" x14ac:dyDescent="0.4">
      <c r="A105" s="113"/>
      <c r="B105" s="96" t="s">
        <v>414</v>
      </c>
      <c r="C105" s="198" t="s">
        <v>1207</v>
      </c>
      <c r="D105" s="199" t="s">
        <v>1211</v>
      </c>
      <c r="E105" s="200" t="s">
        <v>1207</v>
      </c>
      <c r="F105" s="201" t="s">
        <v>1211</v>
      </c>
      <c r="G105" s="186"/>
      <c r="H105" s="174"/>
      <c r="I105" s="175"/>
      <c r="J105" s="175"/>
    </row>
    <row r="106" spans="1:10" x14ac:dyDescent="0.35">
      <c r="A106" s="180" t="s">
        <v>1212</v>
      </c>
      <c r="B106" s="202">
        <v>59.674080000000011</v>
      </c>
      <c r="C106" s="118" t="e">
        <f>#REF!*1.04</f>
        <v>#REF!</v>
      </c>
      <c r="D106" s="118" t="e">
        <f>#REF!+C106</f>
        <v>#REF!</v>
      </c>
      <c r="E106" s="68">
        <f>B106*4.21</f>
        <v>251.22787680000005</v>
      </c>
      <c r="F106" s="103">
        <f t="shared" ref="F106:F112" si="8">B106+E106</f>
        <v>310.90195680000005</v>
      </c>
      <c r="G106" s="186"/>
      <c r="H106" s="174"/>
      <c r="I106" s="175"/>
      <c r="J106" s="175"/>
    </row>
    <row r="107" spans="1:10" x14ac:dyDescent="0.35">
      <c r="A107" s="156" t="s">
        <v>1278</v>
      </c>
      <c r="B107" s="189">
        <v>1</v>
      </c>
      <c r="C107" s="120" t="e">
        <f>#REF!*1.04</f>
        <v>#REF!</v>
      </c>
      <c r="D107" s="120" t="e">
        <f>#REF!+C107</f>
        <v>#REF!</v>
      </c>
      <c r="E107" s="73">
        <v>0</v>
      </c>
      <c r="F107" s="73">
        <f t="shared" si="8"/>
        <v>1</v>
      </c>
      <c r="G107" s="186"/>
      <c r="H107" s="174"/>
      <c r="I107" s="175"/>
      <c r="J107" s="175"/>
    </row>
    <row r="108" spans="1:10" x14ac:dyDescent="0.35">
      <c r="A108" s="156" t="s">
        <v>1279</v>
      </c>
      <c r="B108" s="189">
        <v>15.295104</v>
      </c>
      <c r="C108" s="120" t="e">
        <f>#REF!*1.04</f>
        <v>#REF!</v>
      </c>
      <c r="D108" s="120" t="e">
        <f>#REF!+C108</f>
        <v>#REF!</v>
      </c>
      <c r="E108" s="75">
        <f>B108*4.21</f>
        <v>64.392387839999998</v>
      </c>
      <c r="F108" s="73">
        <f t="shared" si="8"/>
        <v>79.687491839999993</v>
      </c>
      <c r="G108" s="186"/>
      <c r="H108" s="174"/>
      <c r="I108" s="175"/>
      <c r="J108" s="175"/>
    </row>
    <row r="109" spans="1:10" x14ac:dyDescent="0.35">
      <c r="A109" s="156" t="s">
        <v>1280</v>
      </c>
      <c r="B109" s="189">
        <v>6.37296</v>
      </c>
      <c r="C109" s="120" t="e">
        <f>#REF!*1.04</f>
        <v>#REF!</v>
      </c>
      <c r="D109" s="120" t="e">
        <f>#REF!+C109</f>
        <v>#REF!</v>
      </c>
      <c r="E109" s="75">
        <f>B109*4.21</f>
        <v>26.8301616</v>
      </c>
      <c r="F109" s="73">
        <f t="shared" si="8"/>
        <v>33.203121600000003</v>
      </c>
      <c r="G109" s="186"/>
      <c r="H109" s="174"/>
      <c r="I109" s="175"/>
      <c r="J109" s="175"/>
    </row>
    <row r="110" spans="1:10" x14ac:dyDescent="0.35">
      <c r="A110" s="156" t="s">
        <v>1281</v>
      </c>
      <c r="B110" s="189">
        <v>57.704256000000001</v>
      </c>
      <c r="C110" s="120" t="e">
        <f>#REF!*1.04</f>
        <v>#REF!</v>
      </c>
      <c r="D110" s="120" t="e">
        <f>#REF!+C110</f>
        <v>#REF!</v>
      </c>
      <c r="E110" s="75">
        <f>B110*4.21</f>
        <v>242.93491775999999</v>
      </c>
      <c r="F110" s="73">
        <f t="shared" si="8"/>
        <v>300.63917376000001</v>
      </c>
      <c r="G110" s="186"/>
      <c r="H110" s="174"/>
      <c r="I110" s="175"/>
      <c r="J110" s="175"/>
    </row>
    <row r="111" spans="1:10" x14ac:dyDescent="0.35">
      <c r="A111" s="156" t="s">
        <v>1282</v>
      </c>
      <c r="B111" s="189">
        <v>38.006016000000002</v>
      </c>
      <c r="C111" s="120" t="e">
        <f>#REF!*1.04</f>
        <v>#REF!</v>
      </c>
      <c r="D111" s="120" t="e">
        <f>#REF!+C111</f>
        <v>#REF!</v>
      </c>
      <c r="E111" s="75">
        <f>B111*4.21</f>
        <v>160.00532736</v>
      </c>
      <c r="F111" s="73">
        <f t="shared" si="8"/>
        <v>198.01134336000001</v>
      </c>
      <c r="G111" s="186"/>
      <c r="H111" s="174"/>
      <c r="I111" s="175"/>
      <c r="J111" s="175"/>
    </row>
    <row r="112" spans="1:10" x14ac:dyDescent="0.35">
      <c r="A112" s="156" t="s">
        <v>1283</v>
      </c>
      <c r="B112" s="189">
        <v>35.804448000000001</v>
      </c>
      <c r="C112" s="120" t="e">
        <f>#REF!*1.04</f>
        <v>#REF!</v>
      </c>
      <c r="D112" s="120" t="e">
        <f>#REF!+C112</f>
        <v>#REF!</v>
      </c>
      <c r="E112" s="75">
        <f>B112*4.21</f>
        <v>150.73672608000001</v>
      </c>
      <c r="F112" s="73">
        <f t="shared" si="8"/>
        <v>186.54117408000002</v>
      </c>
      <c r="G112" s="186"/>
      <c r="H112" s="174"/>
      <c r="I112" s="175"/>
      <c r="J112" s="175"/>
    </row>
    <row r="113" spans="1:10" ht="18.600000000000001" thickBot="1" x14ac:dyDescent="0.4">
      <c r="A113" s="192" t="s">
        <v>1284</v>
      </c>
      <c r="B113" s="123">
        <f>(B112+B110+B109)*0.15</f>
        <v>14.982249599999999</v>
      </c>
      <c r="C113" s="203" t="e">
        <f>(C112+C110+C109)*0.15</f>
        <v>#REF!</v>
      </c>
      <c r="D113" s="203" t="e">
        <f>(D112+D110+D109)*0.15</f>
        <v>#REF!</v>
      </c>
      <c r="E113" s="80">
        <f>(E112+E110+E109)*0.15</f>
        <v>63.075270816</v>
      </c>
      <c r="F113" s="108">
        <f>(F112+F110+F109)*0.15</f>
        <v>78.057520416000003</v>
      </c>
      <c r="G113" s="186"/>
      <c r="H113" s="174"/>
      <c r="I113" s="175"/>
      <c r="J113" s="175"/>
    </row>
    <row r="114" spans="1:10" ht="18.600000000000001" thickBot="1" x14ac:dyDescent="0.4">
      <c r="A114" s="168" t="s">
        <v>1213</v>
      </c>
      <c r="B114" s="169">
        <f>SUM(B106:B113)</f>
        <v>228.83911359999999</v>
      </c>
      <c r="C114" s="204" t="e">
        <f>SUM(C106:C113)</f>
        <v>#REF!</v>
      </c>
      <c r="D114" s="205" t="e">
        <f>SUM(D106:D113)</f>
        <v>#REF!</v>
      </c>
      <c r="E114" s="206">
        <f>SUM(E106:E113)</f>
        <v>959.20266825600015</v>
      </c>
      <c r="F114" s="86">
        <f>SUM(F106:F113)</f>
        <v>1188.0417818559999</v>
      </c>
      <c r="G114" s="186"/>
      <c r="H114" s="174"/>
      <c r="I114" s="175"/>
      <c r="J114" s="175"/>
    </row>
    <row r="115" spans="1:10" x14ac:dyDescent="0.35">
      <c r="B115" s="48"/>
      <c r="G115" s="186"/>
      <c r="H115" s="175"/>
      <c r="I115" s="175"/>
      <c r="J115" s="175"/>
    </row>
    <row r="116" spans="1:10" ht="18.600000000000001" thickBot="1" x14ac:dyDescent="0.4">
      <c r="B116" s="48"/>
      <c r="G116" s="186"/>
      <c r="H116" s="175"/>
      <c r="I116" s="175"/>
      <c r="J116" s="175"/>
    </row>
    <row r="117" spans="1:10" ht="18.600000000000001" thickBot="1" x14ac:dyDescent="0.4">
      <c r="A117" s="92"/>
      <c r="C117" s="51" t="s">
        <v>1277</v>
      </c>
      <c r="D117" s="52"/>
      <c r="E117" s="48" t="s">
        <v>1277</v>
      </c>
      <c r="G117" s="186"/>
      <c r="H117" s="174"/>
      <c r="I117" s="175"/>
      <c r="J117" s="175"/>
    </row>
    <row r="118" spans="1:10" ht="18.600000000000001" thickBot="1" x14ac:dyDescent="0.4">
      <c r="A118" s="94" t="s">
        <v>1221</v>
      </c>
      <c r="C118" s="749">
        <v>1.04</v>
      </c>
      <c r="D118" s="750"/>
      <c r="E118" s="751"/>
      <c r="F118" s="752"/>
    </row>
    <row r="119" spans="1:10" ht="33.75" customHeight="1" thickBot="1" x14ac:dyDescent="0.4">
      <c r="A119" s="95"/>
      <c r="B119" s="96" t="s">
        <v>414</v>
      </c>
      <c r="C119" s="207" t="s">
        <v>1207</v>
      </c>
      <c r="D119" s="114" t="s">
        <v>1211</v>
      </c>
      <c r="E119" s="208" t="s">
        <v>1207</v>
      </c>
      <c r="F119" s="115" t="s">
        <v>1211</v>
      </c>
    </row>
    <row r="120" spans="1:10" x14ac:dyDescent="0.35">
      <c r="A120" s="64" t="s">
        <v>1212</v>
      </c>
      <c r="B120" s="65">
        <v>60.832799999999999</v>
      </c>
      <c r="C120" s="118" t="e">
        <f>#REF!*1.04</f>
        <v>#REF!</v>
      </c>
      <c r="D120" s="118" t="e">
        <f>#REF!+C120</f>
        <v>#REF!</v>
      </c>
      <c r="E120" s="68">
        <f>B120*4.21</f>
        <v>256.106088</v>
      </c>
      <c r="F120" s="103">
        <f t="shared" ref="F120:F126" si="9">B120+E120</f>
        <v>316.93888800000002</v>
      </c>
    </row>
    <row r="121" spans="1:10" x14ac:dyDescent="0.35">
      <c r="A121" s="64" t="s">
        <v>1278</v>
      </c>
      <c r="B121" s="70">
        <v>1</v>
      </c>
      <c r="C121" s="120" t="e">
        <f>#REF!*1.04</f>
        <v>#REF!</v>
      </c>
      <c r="D121" s="120" t="e">
        <f>#REF!+C121</f>
        <v>#REF!</v>
      </c>
      <c r="E121" s="73">
        <v>0</v>
      </c>
      <c r="F121" s="73">
        <f t="shared" si="9"/>
        <v>1</v>
      </c>
    </row>
    <row r="122" spans="1:10" x14ac:dyDescent="0.35">
      <c r="A122" s="64" t="s">
        <v>1279</v>
      </c>
      <c r="B122" s="70">
        <v>15.295104</v>
      </c>
      <c r="C122" s="120" t="e">
        <f>#REF!*1.04</f>
        <v>#REF!</v>
      </c>
      <c r="D122" s="120" t="e">
        <f>#REF!+C122</f>
        <v>#REF!</v>
      </c>
      <c r="E122" s="75">
        <f>B122*4.21</f>
        <v>64.392387839999998</v>
      </c>
      <c r="F122" s="73">
        <f t="shared" si="9"/>
        <v>79.687491839999993</v>
      </c>
    </row>
    <row r="123" spans="1:10" x14ac:dyDescent="0.35">
      <c r="A123" s="64" t="s">
        <v>1280</v>
      </c>
      <c r="B123" s="70">
        <v>6.37296</v>
      </c>
      <c r="C123" s="120" t="e">
        <f>#REF!*1.04</f>
        <v>#REF!</v>
      </c>
      <c r="D123" s="120" t="e">
        <f>#REF!+C123</f>
        <v>#REF!</v>
      </c>
      <c r="E123" s="75">
        <f>B123*4.21</f>
        <v>26.8301616</v>
      </c>
      <c r="F123" s="73">
        <f t="shared" si="9"/>
        <v>33.203121600000003</v>
      </c>
    </row>
    <row r="124" spans="1:10" x14ac:dyDescent="0.35">
      <c r="A124" s="64" t="s">
        <v>1281</v>
      </c>
      <c r="B124" s="70">
        <v>57.704256000000001</v>
      </c>
      <c r="C124" s="120" t="e">
        <f>#REF!*1.04</f>
        <v>#REF!</v>
      </c>
      <c r="D124" s="120" t="e">
        <f>#REF!+C124</f>
        <v>#REF!</v>
      </c>
      <c r="E124" s="75">
        <f>B124*4.21</f>
        <v>242.93491775999999</v>
      </c>
      <c r="F124" s="73">
        <f t="shared" si="9"/>
        <v>300.63917376000001</v>
      </c>
    </row>
    <row r="125" spans="1:10" x14ac:dyDescent="0.35">
      <c r="A125" s="64" t="s">
        <v>1282</v>
      </c>
      <c r="B125" s="70">
        <v>38.006016000000002</v>
      </c>
      <c r="C125" s="120" t="e">
        <f>#REF!*1.04</f>
        <v>#REF!</v>
      </c>
      <c r="D125" s="120" t="e">
        <f>#REF!+C125</f>
        <v>#REF!</v>
      </c>
      <c r="E125" s="75">
        <f>B125*4.21</f>
        <v>160.00532736</v>
      </c>
      <c r="F125" s="73">
        <f t="shared" si="9"/>
        <v>198.01134336000001</v>
      </c>
    </row>
    <row r="126" spans="1:10" x14ac:dyDescent="0.35">
      <c r="A126" s="64" t="s">
        <v>1283</v>
      </c>
      <c r="B126" s="70">
        <v>35.804448000000001</v>
      </c>
      <c r="C126" s="120" t="e">
        <f>#REF!*1.04</f>
        <v>#REF!</v>
      </c>
      <c r="D126" s="120" t="e">
        <f>#REF!+C126</f>
        <v>#REF!</v>
      </c>
      <c r="E126" s="75">
        <f>B126*4.21</f>
        <v>150.73672608000001</v>
      </c>
      <c r="F126" s="73">
        <f t="shared" si="9"/>
        <v>186.54117408000002</v>
      </c>
    </row>
    <row r="127" spans="1:10" ht="18.600000000000001" thickBot="1" x14ac:dyDescent="0.4">
      <c r="A127" s="76" t="s">
        <v>1284</v>
      </c>
      <c r="B127" s="151">
        <f>(B126+B124+B123)*0.15</f>
        <v>14.982249599999999</v>
      </c>
      <c r="C127" s="193" t="e">
        <f>(C126+C124+C123)*0.15</f>
        <v>#REF!</v>
      </c>
      <c r="D127" s="203" t="e">
        <f>(D126+D124+D123)*0.15</f>
        <v>#REF!</v>
      </c>
      <c r="E127" s="209">
        <f>(E126+E124+E123)*0.15</f>
        <v>63.075270816</v>
      </c>
      <c r="F127" s="108">
        <f>(F126+F124+F123)*0.15</f>
        <v>78.057520416000003</v>
      </c>
    </row>
    <row r="128" spans="1:10" ht="18.600000000000001" thickBot="1" x14ac:dyDescent="0.4">
      <c r="A128" s="82" t="s">
        <v>1213</v>
      </c>
      <c r="B128" s="169">
        <f>SUM(B120:B127)</f>
        <v>229.99783360000001</v>
      </c>
      <c r="C128" s="210" t="e">
        <f>SUM(C120:C127)</f>
        <v>#REF!</v>
      </c>
      <c r="D128" s="211" t="e">
        <f>SUM(D120:D127)</f>
        <v>#REF!</v>
      </c>
      <c r="E128" s="212">
        <f>SUM(E120:E127)</f>
        <v>964.08087945600005</v>
      </c>
      <c r="F128" s="213">
        <f>SUM(F120:F127)</f>
        <v>1194.078713056</v>
      </c>
    </row>
    <row r="129" spans="1:8" x14ac:dyDescent="0.35">
      <c r="B129" s="48"/>
      <c r="H129"/>
    </row>
    <row r="130" spans="1:8" ht="18.600000000000001" thickBot="1" x14ac:dyDescent="0.4">
      <c r="B130" s="48"/>
      <c r="H130"/>
    </row>
    <row r="131" spans="1:8" ht="18.600000000000001" thickBot="1" x14ac:dyDescent="0.4">
      <c r="A131" s="92"/>
      <c r="C131" s="51" t="s">
        <v>1277</v>
      </c>
      <c r="D131" s="52"/>
      <c r="E131" s="48" t="s">
        <v>1277</v>
      </c>
    </row>
    <row r="132" spans="1:8" ht="18.600000000000001" thickBot="1" x14ac:dyDescent="0.4">
      <c r="A132" s="94" t="s">
        <v>1222</v>
      </c>
      <c r="C132" s="749">
        <v>1.04</v>
      </c>
      <c r="D132" s="750"/>
      <c r="E132" s="751">
        <v>4.21</v>
      </c>
      <c r="F132" s="752"/>
    </row>
    <row r="133" spans="1:8" ht="35.25" customHeight="1" thickBot="1" x14ac:dyDescent="0.4">
      <c r="A133" s="95"/>
      <c r="B133" s="96" t="s">
        <v>414</v>
      </c>
      <c r="C133" s="207" t="s">
        <v>1207</v>
      </c>
      <c r="D133" s="114" t="s">
        <v>1211</v>
      </c>
      <c r="E133" s="208" t="s">
        <v>1207</v>
      </c>
      <c r="F133" s="115" t="s">
        <v>1211</v>
      </c>
    </row>
    <row r="134" spans="1:8" x14ac:dyDescent="0.35">
      <c r="A134" s="64" t="s">
        <v>1212</v>
      </c>
      <c r="B134" s="65">
        <v>40.555199999999999</v>
      </c>
      <c r="C134" s="118" t="e">
        <f>#REF!*1.04</f>
        <v>#REF!</v>
      </c>
      <c r="D134" s="118" t="e">
        <f>#REF!+C134</f>
        <v>#REF!</v>
      </c>
      <c r="E134" s="68">
        <f>B134*4.21</f>
        <v>170.737392</v>
      </c>
      <c r="F134" s="103">
        <f t="shared" ref="F134:F140" si="10">B134+E134</f>
        <v>211.29259200000001</v>
      </c>
    </row>
    <row r="135" spans="1:8" x14ac:dyDescent="0.35">
      <c r="A135" s="64" t="s">
        <v>1278</v>
      </c>
      <c r="B135" s="70">
        <v>1</v>
      </c>
      <c r="C135" s="120" t="e">
        <f>#REF!*1.04</f>
        <v>#REF!</v>
      </c>
      <c r="D135" s="120" t="e">
        <f>#REF!+C135</f>
        <v>#REF!</v>
      </c>
      <c r="E135" s="73">
        <v>0</v>
      </c>
      <c r="F135" s="73">
        <f t="shared" si="10"/>
        <v>1</v>
      </c>
    </row>
    <row r="136" spans="1:8" x14ac:dyDescent="0.35">
      <c r="A136" s="64" t="s">
        <v>1279</v>
      </c>
      <c r="B136" s="70">
        <v>15.295104</v>
      </c>
      <c r="C136" s="120" t="e">
        <f>#REF!*1.04</f>
        <v>#REF!</v>
      </c>
      <c r="D136" s="120" t="e">
        <f>#REF!+C136</f>
        <v>#REF!</v>
      </c>
      <c r="E136" s="75">
        <f>B136*4.21</f>
        <v>64.392387839999998</v>
      </c>
      <c r="F136" s="73">
        <f t="shared" si="10"/>
        <v>79.687491839999993</v>
      </c>
    </row>
    <row r="137" spans="1:8" x14ac:dyDescent="0.35">
      <c r="A137" s="64" t="s">
        <v>1280</v>
      </c>
      <c r="B137" s="70">
        <v>6.37296</v>
      </c>
      <c r="C137" s="120" t="e">
        <f>#REF!*1.04</f>
        <v>#REF!</v>
      </c>
      <c r="D137" s="120" t="e">
        <f>#REF!+C137</f>
        <v>#REF!</v>
      </c>
      <c r="E137" s="75">
        <f>B137*4.21</f>
        <v>26.8301616</v>
      </c>
      <c r="F137" s="73">
        <f t="shared" si="10"/>
        <v>33.203121600000003</v>
      </c>
    </row>
    <row r="138" spans="1:8" x14ac:dyDescent="0.35">
      <c r="A138" s="64" t="s">
        <v>1281</v>
      </c>
      <c r="B138" s="70">
        <v>57.704256000000001</v>
      </c>
      <c r="C138" s="120" t="e">
        <f>#REF!*1.04</f>
        <v>#REF!</v>
      </c>
      <c r="D138" s="120" t="e">
        <f>#REF!+C138</f>
        <v>#REF!</v>
      </c>
      <c r="E138" s="75">
        <f>B138*4.21</f>
        <v>242.93491775999999</v>
      </c>
      <c r="F138" s="73">
        <f t="shared" si="10"/>
        <v>300.63917376000001</v>
      </c>
    </row>
    <row r="139" spans="1:8" x14ac:dyDescent="0.35">
      <c r="A139" s="64" t="s">
        <v>1282</v>
      </c>
      <c r="B139" s="70">
        <v>38.006016000000002</v>
      </c>
      <c r="C139" s="120" t="e">
        <f>#REF!*1.04</f>
        <v>#REF!</v>
      </c>
      <c r="D139" s="120" t="e">
        <f>#REF!+C139</f>
        <v>#REF!</v>
      </c>
      <c r="E139" s="75">
        <f>B139*4.21</f>
        <v>160.00532736</v>
      </c>
      <c r="F139" s="73">
        <f t="shared" si="10"/>
        <v>198.01134336000001</v>
      </c>
    </row>
    <row r="140" spans="1:8" x14ac:dyDescent="0.35">
      <c r="A140" s="64" t="s">
        <v>1283</v>
      </c>
      <c r="B140" s="70">
        <v>35.804448000000001</v>
      </c>
      <c r="C140" s="120" t="e">
        <f>#REF!*1.04</f>
        <v>#REF!</v>
      </c>
      <c r="D140" s="120" t="e">
        <f>#REF!+C140</f>
        <v>#REF!</v>
      </c>
      <c r="E140" s="75">
        <f>B140*4.21</f>
        <v>150.73672608000001</v>
      </c>
      <c r="F140" s="73">
        <f t="shared" si="10"/>
        <v>186.54117408000002</v>
      </c>
    </row>
    <row r="141" spans="1:8" ht="18.600000000000001" thickBot="1" x14ac:dyDescent="0.4">
      <c r="A141" s="64" t="s">
        <v>1284</v>
      </c>
      <c r="B141" s="151">
        <f>(B140+B138+B137)*0.15</f>
        <v>14.982249599999999</v>
      </c>
      <c r="C141" s="193" t="e">
        <f>(C140+C138+C137)*0.15</f>
        <v>#REF!</v>
      </c>
      <c r="D141" s="203" t="e">
        <f>(D140+D138+D137)*0.15</f>
        <v>#REF!</v>
      </c>
      <c r="E141" s="209">
        <f>(E140+E138+E137)*0.15</f>
        <v>63.075270816</v>
      </c>
      <c r="F141" s="108">
        <f>(F140+F138+F137)*0.15</f>
        <v>78.057520416000003</v>
      </c>
    </row>
    <row r="142" spans="1:8" ht="18.600000000000001" thickBot="1" x14ac:dyDescent="0.4">
      <c r="A142" s="121" t="s">
        <v>1213</v>
      </c>
      <c r="B142" s="109">
        <f>SUM(B134:B141)</f>
        <v>209.7202336</v>
      </c>
      <c r="C142" s="214" t="e">
        <f>SUM(C134:C141)</f>
        <v>#REF!</v>
      </c>
      <c r="D142" s="110" t="e">
        <f>SUM(D134:D141)</f>
        <v>#REF!</v>
      </c>
      <c r="E142" s="215">
        <f>SUM(E134:E141)</f>
        <v>878.71218345600005</v>
      </c>
      <c r="F142" s="112">
        <f>SUM(F134:F141)</f>
        <v>1088.4324170560001</v>
      </c>
    </row>
    <row r="143" spans="1:8" x14ac:dyDescent="0.35">
      <c r="B143" s="48"/>
      <c r="H143"/>
    </row>
    <row r="144" spans="1:8" ht="18.600000000000001" thickBot="1" x14ac:dyDescent="0.4">
      <c r="B144" s="48"/>
      <c r="H144"/>
    </row>
    <row r="145" spans="1:8" ht="18.600000000000001" thickBot="1" x14ac:dyDescent="0.4">
      <c r="A145" s="92"/>
      <c r="C145" s="51" t="s">
        <v>1277</v>
      </c>
      <c r="D145" s="52"/>
      <c r="E145" s="48" t="s">
        <v>1277</v>
      </c>
    </row>
    <row r="146" spans="1:8" ht="18.600000000000001" thickBot="1" x14ac:dyDescent="0.4">
      <c r="A146" s="94" t="s">
        <v>1223</v>
      </c>
      <c r="C146" s="749">
        <v>1.04</v>
      </c>
      <c r="D146" s="750"/>
      <c r="E146" s="751">
        <v>4.21</v>
      </c>
      <c r="F146" s="752"/>
    </row>
    <row r="147" spans="1:8" ht="31.5" customHeight="1" x14ac:dyDescent="0.35">
      <c r="A147" s="57"/>
      <c r="B147" s="216" t="s">
        <v>414</v>
      </c>
      <c r="C147" s="207" t="s">
        <v>1207</v>
      </c>
      <c r="D147" s="114" t="s">
        <v>1211</v>
      </c>
      <c r="E147" s="208" t="s">
        <v>1207</v>
      </c>
      <c r="F147" s="115" t="s">
        <v>1211</v>
      </c>
    </row>
    <row r="148" spans="1:8" x14ac:dyDescent="0.35">
      <c r="A148" s="156" t="s">
        <v>1212</v>
      </c>
      <c r="B148" s="189">
        <v>40.555199999999999</v>
      </c>
      <c r="C148" s="120" t="e">
        <f>#REF!*1.04</f>
        <v>#REF!</v>
      </c>
      <c r="D148" s="120" t="e">
        <f>#REF!+C148</f>
        <v>#REF!</v>
      </c>
      <c r="E148" s="75">
        <f>B148*4.21</f>
        <v>170.737392</v>
      </c>
      <c r="F148" s="73">
        <f t="shared" ref="F148:F154" si="11">B148+E148</f>
        <v>211.29259200000001</v>
      </c>
    </row>
    <row r="149" spans="1:8" x14ac:dyDescent="0.35">
      <c r="A149" s="156" t="s">
        <v>1278</v>
      </c>
      <c r="B149" s="189">
        <v>1</v>
      </c>
      <c r="C149" s="120" t="e">
        <f>#REF!*1.04</f>
        <v>#REF!</v>
      </c>
      <c r="D149" s="120" t="e">
        <f>#REF!+C149</f>
        <v>#REF!</v>
      </c>
      <c r="E149" s="73">
        <v>0</v>
      </c>
      <c r="F149" s="73">
        <f t="shared" si="11"/>
        <v>1</v>
      </c>
    </row>
    <row r="150" spans="1:8" x14ac:dyDescent="0.35">
      <c r="A150" s="156" t="s">
        <v>1279</v>
      </c>
      <c r="B150" s="189">
        <v>15.295104</v>
      </c>
      <c r="C150" s="120" t="e">
        <f>#REF!*1.04</f>
        <v>#REF!</v>
      </c>
      <c r="D150" s="120" t="e">
        <f>#REF!+C150</f>
        <v>#REF!</v>
      </c>
      <c r="E150" s="75">
        <f>B150*4.21</f>
        <v>64.392387839999998</v>
      </c>
      <c r="F150" s="73">
        <f t="shared" si="11"/>
        <v>79.687491839999993</v>
      </c>
    </row>
    <row r="151" spans="1:8" x14ac:dyDescent="0.35">
      <c r="A151" s="156" t="s">
        <v>1280</v>
      </c>
      <c r="B151" s="189">
        <v>6.37296</v>
      </c>
      <c r="C151" s="120" t="e">
        <f>#REF!*1.04</f>
        <v>#REF!</v>
      </c>
      <c r="D151" s="120" t="e">
        <f>#REF!+C151</f>
        <v>#REF!</v>
      </c>
      <c r="E151" s="75">
        <f>B151*4.21</f>
        <v>26.8301616</v>
      </c>
      <c r="F151" s="73">
        <f t="shared" si="11"/>
        <v>33.203121600000003</v>
      </c>
    </row>
    <row r="152" spans="1:8" x14ac:dyDescent="0.35">
      <c r="A152" s="156" t="s">
        <v>1281</v>
      </c>
      <c r="B152" s="189">
        <v>57.704256000000001</v>
      </c>
      <c r="C152" s="120" t="e">
        <f>#REF!*1.04</f>
        <v>#REF!</v>
      </c>
      <c r="D152" s="120" t="e">
        <f>#REF!+C152</f>
        <v>#REF!</v>
      </c>
      <c r="E152" s="75">
        <f>B152*4.21</f>
        <v>242.93491775999999</v>
      </c>
      <c r="F152" s="73">
        <f t="shared" si="11"/>
        <v>300.63917376000001</v>
      </c>
    </row>
    <row r="153" spans="1:8" x14ac:dyDescent="0.35">
      <c r="A153" s="156" t="s">
        <v>1282</v>
      </c>
      <c r="B153" s="189">
        <v>38.006016000000002</v>
      </c>
      <c r="C153" s="120" t="e">
        <f>#REF!*1.04</f>
        <v>#REF!</v>
      </c>
      <c r="D153" s="120" t="e">
        <f>#REF!+C153</f>
        <v>#REF!</v>
      </c>
      <c r="E153" s="75">
        <f>B153*4.21</f>
        <v>160.00532736</v>
      </c>
      <c r="F153" s="73">
        <f t="shared" si="11"/>
        <v>198.01134336000001</v>
      </c>
    </row>
    <row r="154" spans="1:8" x14ac:dyDescent="0.35">
      <c r="A154" s="156" t="s">
        <v>1283</v>
      </c>
      <c r="B154" s="189">
        <v>35.804448000000001</v>
      </c>
      <c r="C154" s="120" t="e">
        <f>#REF!*1.04</f>
        <v>#REF!</v>
      </c>
      <c r="D154" s="120" t="e">
        <f>#REF!+C154</f>
        <v>#REF!</v>
      </c>
      <c r="E154" s="75">
        <f>B154*4.21</f>
        <v>150.73672608000001</v>
      </c>
      <c r="F154" s="73">
        <f t="shared" si="11"/>
        <v>186.54117408000002</v>
      </c>
    </row>
    <row r="155" spans="1:8" ht="18.600000000000001" thickBot="1" x14ac:dyDescent="0.4">
      <c r="A155" s="165" t="s">
        <v>1284</v>
      </c>
      <c r="B155" s="189">
        <f>(B154+B152+B151)*0.15</f>
        <v>14.982249599999999</v>
      </c>
      <c r="C155" s="217" t="e">
        <f>(C154+C152+C151)*0.15</f>
        <v>#REF!</v>
      </c>
      <c r="D155" s="218" t="e">
        <f>(D154+D152+D151)*0.15</f>
        <v>#REF!</v>
      </c>
      <c r="E155" s="219">
        <f>(E154+E152+E151)*0.15</f>
        <v>63.075270816</v>
      </c>
      <c r="F155" s="220">
        <f>(F154+F152+F151)*0.15</f>
        <v>78.057520416000003</v>
      </c>
    </row>
    <row r="156" spans="1:8" ht="18.600000000000001" thickBot="1" x14ac:dyDescent="0.4">
      <c r="A156" s="168" t="s">
        <v>1213</v>
      </c>
      <c r="B156" s="221">
        <f>SUM(B148:B155)</f>
        <v>209.7202336</v>
      </c>
      <c r="C156" s="210" t="e">
        <f>SUM(C148:C155)</f>
        <v>#REF!</v>
      </c>
      <c r="D156" s="211" t="e">
        <f>SUM(D148:D155)</f>
        <v>#REF!</v>
      </c>
      <c r="E156" s="212">
        <f>SUM(E148:E155)</f>
        <v>878.71218345600005</v>
      </c>
      <c r="F156" s="213">
        <f>SUM(F148:F155)</f>
        <v>1088.4324170560001</v>
      </c>
    </row>
    <row r="157" spans="1:8" x14ac:dyDescent="0.35">
      <c r="B157" s="48"/>
      <c r="H157"/>
    </row>
    <row r="158" spans="1:8" ht="18.600000000000001" thickBot="1" x14ac:dyDescent="0.4">
      <c r="B158" s="48"/>
      <c r="H158"/>
    </row>
    <row r="159" spans="1:8" ht="18.600000000000001" thickBot="1" x14ac:dyDescent="0.4">
      <c r="A159" s="92"/>
      <c r="C159" s="51" t="s">
        <v>1277</v>
      </c>
      <c r="D159" s="52"/>
      <c r="E159" s="48" t="s">
        <v>1277</v>
      </c>
    </row>
    <row r="160" spans="1:8" ht="18.600000000000001" thickBot="1" x14ac:dyDescent="0.4">
      <c r="A160" s="94" t="s">
        <v>1224</v>
      </c>
      <c r="C160" s="749">
        <v>1.04</v>
      </c>
      <c r="D160" s="750"/>
      <c r="E160" s="751">
        <v>4.21</v>
      </c>
      <c r="F160" s="752"/>
    </row>
    <row r="161" spans="1:8" ht="33" customHeight="1" thickBot="1" x14ac:dyDescent="0.4">
      <c r="A161" s="95"/>
      <c r="B161" s="96" t="s">
        <v>414</v>
      </c>
      <c r="C161" s="97" t="s">
        <v>1207</v>
      </c>
      <c r="D161" s="98" t="s">
        <v>1211</v>
      </c>
      <c r="E161" s="99" t="s">
        <v>1207</v>
      </c>
      <c r="F161" s="100" t="s">
        <v>1211</v>
      </c>
    </row>
    <row r="162" spans="1:8" x14ac:dyDescent="0.35">
      <c r="A162" s="64" t="s">
        <v>1212</v>
      </c>
      <c r="B162" s="101">
        <v>40.555199999999999</v>
      </c>
      <c r="C162" s="120" t="e">
        <f>#REF!*1.04</f>
        <v>#REF!</v>
      </c>
      <c r="D162" s="119" t="e">
        <f>#REF!+C162</f>
        <v>#REF!</v>
      </c>
      <c r="E162" s="75">
        <f>B162*4.21</f>
        <v>170.737392</v>
      </c>
      <c r="F162" s="74">
        <f t="shared" ref="F162:F168" si="12">B162+E162</f>
        <v>211.29259200000001</v>
      </c>
    </row>
    <row r="163" spans="1:8" x14ac:dyDescent="0.35">
      <c r="A163" s="64" t="s">
        <v>1278</v>
      </c>
      <c r="B163" s="104">
        <v>1</v>
      </c>
      <c r="C163" s="120" t="e">
        <f>#REF!*1.04</f>
        <v>#REF!</v>
      </c>
      <c r="D163" s="119" t="e">
        <f>#REF!+C163</f>
        <v>#REF!</v>
      </c>
      <c r="E163" s="73">
        <v>0</v>
      </c>
      <c r="F163" s="74">
        <f t="shared" si="12"/>
        <v>1</v>
      </c>
    </row>
    <row r="164" spans="1:8" x14ac:dyDescent="0.35">
      <c r="A164" s="64" t="s">
        <v>1279</v>
      </c>
      <c r="B164" s="104">
        <v>15.295104</v>
      </c>
      <c r="C164" s="120" t="e">
        <f>#REF!*1.04</f>
        <v>#REF!</v>
      </c>
      <c r="D164" s="119" t="e">
        <f>#REF!+C164</f>
        <v>#REF!</v>
      </c>
      <c r="E164" s="75">
        <f>B164*4.21</f>
        <v>64.392387839999998</v>
      </c>
      <c r="F164" s="74">
        <f t="shared" si="12"/>
        <v>79.687491839999993</v>
      </c>
    </row>
    <row r="165" spans="1:8" x14ac:dyDescent="0.35">
      <c r="A165" s="64" t="s">
        <v>1280</v>
      </c>
      <c r="B165" s="104">
        <v>6.37296</v>
      </c>
      <c r="C165" s="120" t="e">
        <f>#REF!*1.04</f>
        <v>#REF!</v>
      </c>
      <c r="D165" s="119" t="e">
        <f>#REF!+C165</f>
        <v>#REF!</v>
      </c>
      <c r="E165" s="75">
        <f>B165*4.21</f>
        <v>26.8301616</v>
      </c>
      <c r="F165" s="74">
        <f t="shared" si="12"/>
        <v>33.203121600000003</v>
      </c>
    </row>
    <row r="166" spans="1:8" x14ac:dyDescent="0.35">
      <c r="A166" s="64" t="s">
        <v>1281</v>
      </c>
      <c r="B166" s="104">
        <v>57.704256000000001</v>
      </c>
      <c r="C166" s="120" t="e">
        <f>#REF!*1.04</f>
        <v>#REF!</v>
      </c>
      <c r="D166" s="119" t="e">
        <f>#REF!+C166</f>
        <v>#REF!</v>
      </c>
      <c r="E166" s="75">
        <f>B166*4.21</f>
        <v>242.93491775999999</v>
      </c>
      <c r="F166" s="74">
        <f t="shared" si="12"/>
        <v>300.63917376000001</v>
      </c>
    </row>
    <row r="167" spans="1:8" x14ac:dyDescent="0.35">
      <c r="A167" s="64" t="s">
        <v>1282</v>
      </c>
      <c r="B167" s="104">
        <v>38.006016000000002</v>
      </c>
      <c r="C167" s="120" t="e">
        <f>#REF!*1.04</f>
        <v>#REF!</v>
      </c>
      <c r="D167" s="119" t="e">
        <f>#REF!+C167</f>
        <v>#REF!</v>
      </c>
      <c r="E167" s="75">
        <f>B167*4.21</f>
        <v>160.00532736</v>
      </c>
      <c r="F167" s="74">
        <f t="shared" si="12"/>
        <v>198.01134336000001</v>
      </c>
    </row>
    <row r="168" spans="1:8" x14ac:dyDescent="0.35">
      <c r="A168" s="64" t="s">
        <v>1283</v>
      </c>
      <c r="B168" s="104">
        <v>35.804448000000001</v>
      </c>
      <c r="C168" s="120" t="e">
        <f>#REF!*1.04</f>
        <v>#REF!</v>
      </c>
      <c r="D168" s="119" t="e">
        <f>#REF!+C168</f>
        <v>#REF!</v>
      </c>
      <c r="E168" s="75">
        <f>B168*4.21</f>
        <v>150.73672608000001</v>
      </c>
      <c r="F168" s="74">
        <f t="shared" si="12"/>
        <v>186.54117408000002</v>
      </c>
    </row>
    <row r="169" spans="1:8" ht="18.600000000000001" thickBot="1" x14ac:dyDescent="0.4">
      <c r="A169" s="76" t="s">
        <v>1284</v>
      </c>
      <c r="B169" s="105">
        <f>(B168+B166+B165)*0.15</f>
        <v>14.982249599999999</v>
      </c>
      <c r="C169" s="218" t="e">
        <f>(C168+C166+C165)*0.15</f>
        <v>#REF!</v>
      </c>
      <c r="D169" s="222" t="e">
        <f>(D168+D166+D165)*0.15</f>
        <v>#REF!</v>
      </c>
      <c r="E169" s="223">
        <f>(E168+E166+E165)*0.15</f>
        <v>63.075270816</v>
      </c>
      <c r="F169" s="81">
        <f>(F168+F166+F165)*0.15</f>
        <v>78.057520416000003</v>
      </c>
    </row>
    <row r="170" spans="1:8" ht="18.600000000000001" thickBot="1" x14ac:dyDescent="0.4">
      <c r="A170" s="82" t="s">
        <v>1213</v>
      </c>
      <c r="B170" s="169">
        <f>SUM(B162:B169)</f>
        <v>209.7202336</v>
      </c>
      <c r="C170" s="211" t="e">
        <f>SUM(C162:C169)</f>
        <v>#REF!</v>
      </c>
      <c r="D170" s="211" t="e">
        <f>SUM(D162:D169)</f>
        <v>#REF!</v>
      </c>
      <c r="E170" s="224">
        <f>SUM(E162:E169)</f>
        <v>878.71218345600005</v>
      </c>
      <c r="F170" s="225">
        <f>SUM(F162:F169)</f>
        <v>1088.4324170560001</v>
      </c>
    </row>
    <row r="171" spans="1:8" x14ac:dyDescent="0.35">
      <c r="B171" s="48"/>
      <c r="H171"/>
    </row>
    <row r="172" spans="1:8" ht="18.600000000000001" thickBot="1" x14ac:dyDescent="0.4">
      <c r="B172" s="48"/>
      <c r="H172"/>
    </row>
    <row r="173" spans="1:8" ht="18.600000000000001" thickBot="1" x14ac:dyDescent="0.4">
      <c r="A173" s="92"/>
      <c r="C173" s="51" t="s">
        <v>1277</v>
      </c>
      <c r="D173" s="52"/>
      <c r="E173" s="48" t="s">
        <v>1277</v>
      </c>
    </row>
    <row r="174" spans="1:8" ht="18.600000000000001" thickBot="1" x14ac:dyDescent="0.4">
      <c r="A174" s="94" t="s">
        <v>1225</v>
      </c>
      <c r="C174" s="749">
        <v>1.04</v>
      </c>
      <c r="D174" s="750"/>
      <c r="E174" s="751">
        <v>4.21</v>
      </c>
      <c r="F174" s="752"/>
    </row>
    <row r="175" spans="1:8" ht="35.25" customHeight="1" thickBot="1" x14ac:dyDescent="0.4">
      <c r="A175" s="95"/>
      <c r="B175" s="96" t="s">
        <v>414</v>
      </c>
      <c r="C175" s="207" t="s">
        <v>1207</v>
      </c>
      <c r="D175" s="114" t="s">
        <v>1211</v>
      </c>
      <c r="E175" s="208" t="s">
        <v>1207</v>
      </c>
      <c r="F175" s="115" t="s">
        <v>1211</v>
      </c>
    </row>
    <row r="176" spans="1:8" x14ac:dyDescent="0.35">
      <c r="A176" s="64" t="s">
        <v>1212</v>
      </c>
      <c r="B176" s="65">
        <v>33.371136</v>
      </c>
      <c r="C176" s="118" t="e">
        <f>#REF!*1.04</f>
        <v>#REF!</v>
      </c>
      <c r="D176" s="117" t="e">
        <f>#REF!+C176</f>
        <v>#REF!</v>
      </c>
      <c r="E176" s="68">
        <f>B176*4.21</f>
        <v>140.49248255999998</v>
      </c>
      <c r="F176" s="69">
        <f t="shared" ref="F176:F182" si="13">B176+E176</f>
        <v>173.86361855999999</v>
      </c>
    </row>
    <row r="177" spans="1:8" x14ac:dyDescent="0.35">
      <c r="A177" s="64" t="s">
        <v>1278</v>
      </c>
      <c r="B177" s="70">
        <v>1</v>
      </c>
      <c r="C177" s="120" t="e">
        <f>#REF!*1.04</f>
        <v>#REF!</v>
      </c>
      <c r="D177" s="119" t="e">
        <f>#REF!+C177</f>
        <v>#REF!</v>
      </c>
      <c r="E177" s="73">
        <v>0</v>
      </c>
      <c r="F177" s="74">
        <f t="shared" si="13"/>
        <v>1</v>
      </c>
    </row>
    <row r="178" spans="1:8" x14ac:dyDescent="0.35">
      <c r="A178" s="64" t="s">
        <v>1279</v>
      </c>
      <c r="B178" s="70">
        <v>15.295104</v>
      </c>
      <c r="C178" s="120" t="e">
        <f>#REF!*1.04</f>
        <v>#REF!</v>
      </c>
      <c r="D178" s="119" t="e">
        <f>#REF!+C178</f>
        <v>#REF!</v>
      </c>
      <c r="E178" s="75">
        <f>B178*4.21</f>
        <v>64.392387839999998</v>
      </c>
      <c r="F178" s="74">
        <f t="shared" si="13"/>
        <v>79.687491839999993</v>
      </c>
    </row>
    <row r="179" spans="1:8" x14ac:dyDescent="0.35">
      <c r="A179" s="64" t="s">
        <v>1280</v>
      </c>
      <c r="B179" s="70">
        <v>6.37296</v>
      </c>
      <c r="C179" s="120" t="e">
        <f>#REF!*1.04</f>
        <v>#REF!</v>
      </c>
      <c r="D179" s="119" t="e">
        <f>#REF!+C179</f>
        <v>#REF!</v>
      </c>
      <c r="E179" s="75">
        <f>B179*4.21</f>
        <v>26.8301616</v>
      </c>
      <c r="F179" s="74">
        <f t="shared" si="13"/>
        <v>33.203121600000003</v>
      </c>
    </row>
    <row r="180" spans="1:8" x14ac:dyDescent="0.35">
      <c r="A180" s="64" t="s">
        <v>1281</v>
      </c>
      <c r="B180" s="70">
        <v>57.704256000000001</v>
      </c>
      <c r="C180" s="120" t="e">
        <f>#REF!*1.04</f>
        <v>#REF!</v>
      </c>
      <c r="D180" s="119" t="e">
        <f>#REF!+C180</f>
        <v>#REF!</v>
      </c>
      <c r="E180" s="75">
        <f>B180*4.21</f>
        <v>242.93491775999999</v>
      </c>
      <c r="F180" s="74">
        <f t="shared" si="13"/>
        <v>300.63917376000001</v>
      </c>
    </row>
    <row r="181" spans="1:8" x14ac:dyDescent="0.35">
      <c r="A181" s="64" t="s">
        <v>1282</v>
      </c>
      <c r="B181" s="70">
        <v>38.006016000000002</v>
      </c>
      <c r="C181" s="120" t="e">
        <f>#REF!*1.04</f>
        <v>#REF!</v>
      </c>
      <c r="D181" s="119" t="e">
        <f>#REF!+C181</f>
        <v>#REF!</v>
      </c>
      <c r="E181" s="75">
        <f>B181*4.21</f>
        <v>160.00532736</v>
      </c>
      <c r="F181" s="74">
        <f t="shared" si="13"/>
        <v>198.01134336000001</v>
      </c>
    </row>
    <row r="182" spans="1:8" x14ac:dyDescent="0.35">
      <c r="A182" s="64" t="s">
        <v>1283</v>
      </c>
      <c r="B182" s="70">
        <v>35.804448000000001</v>
      </c>
      <c r="C182" s="120" t="e">
        <f>#REF!*1.04</f>
        <v>#REF!</v>
      </c>
      <c r="D182" s="119" t="e">
        <f>#REF!+C182</f>
        <v>#REF!</v>
      </c>
      <c r="E182" s="75">
        <f>B182*4.21</f>
        <v>150.73672608000001</v>
      </c>
      <c r="F182" s="74">
        <f t="shared" si="13"/>
        <v>186.54117408000002</v>
      </c>
    </row>
    <row r="183" spans="1:8" ht="18.600000000000001" thickBot="1" x14ac:dyDescent="0.4">
      <c r="A183" s="76" t="s">
        <v>1284</v>
      </c>
      <c r="B183" s="151">
        <f>(B182+B180+B179)*0.15</f>
        <v>14.982249599999999</v>
      </c>
      <c r="C183" s="203" t="e">
        <f>(C182+C180+C179)*0.15</f>
        <v>#REF!</v>
      </c>
      <c r="D183" s="226" t="e">
        <f>(D182+D180+D179)*0.15</f>
        <v>#REF!</v>
      </c>
      <c r="E183" s="80">
        <f>(E182+E180+E179)*0.15</f>
        <v>63.075270816</v>
      </c>
      <c r="F183" s="139">
        <f>(F182+F180+F179)*0.15</f>
        <v>78.057520416000003</v>
      </c>
    </row>
    <row r="184" spans="1:8" ht="18.600000000000001" thickBot="1" x14ac:dyDescent="0.4">
      <c r="A184" s="82" t="s">
        <v>1213</v>
      </c>
      <c r="B184" s="169">
        <f>SUM(B176:B183)</f>
        <v>202.53616960000002</v>
      </c>
      <c r="C184" s="204" t="e">
        <f>SUM(C176:C183)</f>
        <v>#REF!</v>
      </c>
      <c r="D184" s="205" t="e">
        <f>SUM(D176:D183)</f>
        <v>#REF!</v>
      </c>
      <c r="E184" s="206">
        <f>SUM(E176:E183)</f>
        <v>848.46727401599992</v>
      </c>
      <c r="F184" s="86">
        <f>SUM(F176:F183)</f>
        <v>1051.0034436159999</v>
      </c>
    </row>
    <row r="185" spans="1:8" x14ac:dyDescent="0.35">
      <c r="B185" s="48"/>
      <c r="H185"/>
    </row>
    <row r="186" spans="1:8" ht="18.600000000000001" thickBot="1" x14ac:dyDescent="0.4">
      <c r="B186" s="48"/>
      <c r="H186"/>
    </row>
    <row r="187" spans="1:8" ht="18.600000000000001" thickBot="1" x14ac:dyDescent="0.4">
      <c r="A187" s="92"/>
      <c r="C187" s="51" t="s">
        <v>1277</v>
      </c>
      <c r="D187" s="52"/>
      <c r="E187" s="48" t="s">
        <v>1277</v>
      </c>
    </row>
    <row r="188" spans="1:8" ht="18.600000000000001" thickBot="1" x14ac:dyDescent="0.4">
      <c r="A188" s="94" t="s">
        <v>1226</v>
      </c>
      <c r="C188" s="749">
        <v>1.04</v>
      </c>
      <c r="D188" s="750"/>
      <c r="E188" s="751">
        <v>4.21</v>
      </c>
      <c r="F188" s="752"/>
    </row>
    <row r="189" spans="1:8" ht="35.25" customHeight="1" x14ac:dyDescent="0.35">
      <c r="A189" s="57"/>
      <c r="B189" s="227" t="s">
        <v>414</v>
      </c>
      <c r="C189" s="228" t="s">
        <v>1207</v>
      </c>
      <c r="D189" s="97" t="s">
        <v>1211</v>
      </c>
      <c r="E189" s="229" t="s">
        <v>1207</v>
      </c>
      <c r="F189" s="99" t="s">
        <v>1211</v>
      </c>
    </row>
    <row r="190" spans="1:8" x14ac:dyDescent="0.35">
      <c r="A190" s="156" t="s">
        <v>1212</v>
      </c>
      <c r="B190" s="189">
        <v>59.674080000000011</v>
      </c>
      <c r="C190" s="120" t="e">
        <f>#REF!*1.04</f>
        <v>#REF!</v>
      </c>
      <c r="D190" s="119" t="e">
        <f>#REF!+C190</f>
        <v>#REF!</v>
      </c>
      <c r="E190" s="75">
        <f>B190*4.21</f>
        <v>251.22787680000005</v>
      </c>
      <c r="F190" s="74">
        <f t="shared" ref="F190:F196" si="14">B190+E190</f>
        <v>310.90195680000005</v>
      </c>
    </row>
    <row r="191" spans="1:8" x14ac:dyDescent="0.35">
      <c r="A191" s="156" t="s">
        <v>1278</v>
      </c>
      <c r="B191" s="189">
        <v>1</v>
      </c>
      <c r="C191" s="120" t="e">
        <f>#REF!*1.04</f>
        <v>#REF!</v>
      </c>
      <c r="D191" s="119" t="e">
        <f>#REF!+C191</f>
        <v>#REF!</v>
      </c>
      <c r="E191" s="73">
        <v>0</v>
      </c>
      <c r="F191" s="74">
        <f t="shared" si="14"/>
        <v>1</v>
      </c>
    </row>
    <row r="192" spans="1:8" x14ac:dyDescent="0.35">
      <c r="A192" s="156" t="s">
        <v>1279</v>
      </c>
      <c r="B192" s="189">
        <v>15.295104</v>
      </c>
      <c r="C192" s="120" t="e">
        <f>#REF!*1.04</f>
        <v>#REF!</v>
      </c>
      <c r="D192" s="119" t="e">
        <f>#REF!+C192</f>
        <v>#REF!</v>
      </c>
      <c r="E192" s="75">
        <f>B192*4.21</f>
        <v>64.392387839999998</v>
      </c>
      <c r="F192" s="74">
        <f t="shared" si="14"/>
        <v>79.687491839999993</v>
      </c>
    </row>
    <row r="193" spans="1:8" x14ac:dyDescent="0.35">
      <c r="A193" s="156" t="s">
        <v>1280</v>
      </c>
      <c r="B193" s="189">
        <v>6.37296</v>
      </c>
      <c r="C193" s="120" t="e">
        <f>#REF!*1.04</f>
        <v>#REF!</v>
      </c>
      <c r="D193" s="119" t="e">
        <f>#REF!+C193</f>
        <v>#REF!</v>
      </c>
      <c r="E193" s="75">
        <f>B193*4.21</f>
        <v>26.8301616</v>
      </c>
      <c r="F193" s="74">
        <f t="shared" si="14"/>
        <v>33.203121600000003</v>
      </c>
    </row>
    <row r="194" spans="1:8" x14ac:dyDescent="0.35">
      <c r="A194" s="156" t="s">
        <v>1281</v>
      </c>
      <c r="B194" s="189">
        <v>57.704256000000001</v>
      </c>
      <c r="C194" s="120" t="e">
        <f>#REF!*1.04</f>
        <v>#REF!</v>
      </c>
      <c r="D194" s="119" t="e">
        <f>#REF!+C194</f>
        <v>#REF!</v>
      </c>
      <c r="E194" s="75">
        <f>B194*4.21</f>
        <v>242.93491775999999</v>
      </c>
      <c r="F194" s="74">
        <f t="shared" si="14"/>
        <v>300.63917376000001</v>
      </c>
    </row>
    <row r="195" spans="1:8" x14ac:dyDescent="0.35">
      <c r="A195" s="156" t="s">
        <v>1282</v>
      </c>
      <c r="B195" s="189">
        <v>38.006016000000002</v>
      </c>
      <c r="C195" s="120" t="e">
        <f>#REF!*1.04</f>
        <v>#REF!</v>
      </c>
      <c r="D195" s="119" t="e">
        <f>#REF!+C195</f>
        <v>#REF!</v>
      </c>
      <c r="E195" s="75">
        <f>B195*4.21</f>
        <v>160.00532736</v>
      </c>
      <c r="F195" s="74">
        <f t="shared" si="14"/>
        <v>198.01134336000001</v>
      </c>
    </row>
    <row r="196" spans="1:8" x14ac:dyDescent="0.35">
      <c r="A196" s="156" t="s">
        <v>1283</v>
      </c>
      <c r="B196" s="189">
        <v>35.804448000000001</v>
      </c>
      <c r="C196" s="120" t="e">
        <f>#REF!*1.04</f>
        <v>#REF!</v>
      </c>
      <c r="D196" s="119" t="e">
        <f>#REF!+C196</f>
        <v>#REF!</v>
      </c>
      <c r="E196" s="75">
        <f>B196*4.21</f>
        <v>150.73672608000001</v>
      </c>
      <c r="F196" s="74">
        <f t="shared" si="14"/>
        <v>186.54117408000002</v>
      </c>
    </row>
    <row r="197" spans="1:8" ht="18.600000000000001" thickBot="1" x14ac:dyDescent="0.4">
      <c r="A197" s="165" t="s">
        <v>1284</v>
      </c>
      <c r="B197" s="189">
        <f>(B196+B194+B193)*0.15</f>
        <v>14.982249599999999</v>
      </c>
      <c r="C197" s="218" t="e">
        <f>(C196+C194+C193)*0.15</f>
        <v>#REF!</v>
      </c>
      <c r="D197" s="222" t="e">
        <f>(D196+D194+D193)*0.15</f>
        <v>#REF!</v>
      </c>
      <c r="E197" s="223">
        <f>(E196+E194+E193)*0.15</f>
        <v>63.075270816</v>
      </c>
      <c r="F197" s="81">
        <f>(F196+F194+F193)*0.15</f>
        <v>78.057520416000003</v>
      </c>
    </row>
    <row r="198" spans="1:8" ht="18.600000000000001" thickBot="1" x14ac:dyDescent="0.4">
      <c r="A198" s="168" t="s">
        <v>1213</v>
      </c>
      <c r="B198" s="221">
        <f>SUM(B190:B197)</f>
        <v>228.83911359999999</v>
      </c>
      <c r="C198" s="210" t="e">
        <f>SUM(C190:C197)</f>
        <v>#REF!</v>
      </c>
      <c r="D198" s="211" t="e">
        <f>SUM(D190:D197)</f>
        <v>#REF!</v>
      </c>
      <c r="E198" s="212">
        <f>SUM(E190:E197)</f>
        <v>959.20266825600015</v>
      </c>
      <c r="F198" s="213">
        <f>SUM(F190:F197)</f>
        <v>1188.0417818559999</v>
      </c>
    </row>
    <row r="199" spans="1:8" x14ac:dyDescent="0.35">
      <c r="B199" s="48"/>
      <c r="H199"/>
    </row>
    <row r="200" spans="1:8" ht="18.600000000000001" thickBot="1" x14ac:dyDescent="0.4">
      <c r="B200" s="48"/>
      <c r="H200"/>
    </row>
    <row r="201" spans="1:8" ht="18.600000000000001" thickBot="1" x14ac:dyDescent="0.4">
      <c r="A201" s="92"/>
      <c r="C201" s="51" t="s">
        <v>1277</v>
      </c>
      <c r="D201" s="52"/>
      <c r="E201" s="48" t="s">
        <v>1277</v>
      </c>
    </row>
    <row r="202" spans="1:8" ht="18.600000000000001" thickBot="1" x14ac:dyDescent="0.4">
      <c r="A202" s="94" t="s">
        <v>1227</v>
      </c>
      <c r="C202" s="749">
        <v>1.04</v>
      </c>
      <c r="D202" s="750"/>
      <c r="E202" s="751">
        <v>4.21</v>
      </c>
      <c r="F202" s="752"/>
    </row>
    <row r="203" spans="1:8" ht="33" customHeight="1" thickBot="1" x14ac:dyDescent="0.4">
      <c r="A203" s="57"/>
      <c r="B203" s="230" t="s">
        <v>414</v>
      </c>
      <c r="C203" s="231" t="s">
        <v>1207</v>
      </c>
      <c r="D203" s="97" t="s">
        <v>1211</v>
      </c>
      <c r="E203" s="232" t="s">
        <v>1207</v>
      </c>
      <c r="F203" s="99" t="s">
        <v>1211</v>
      </c>
    </row>
    <row r="204" spans="1:8" x14ac:dyDescent="0.35">
      <c r="A204" s="156" t="s">
        <v>1212</v>
      </c>
      <c r="B204" s="101">
        <v>40.555199999999999</v>
      </c>
      <c r="C204" s="118" t="e">
        <f>#REF!*1.04</f>
        <v>#REF!</v>
      </c>
      <c r="D204" s="117" t="e">
        <f>#REF!+C204</f>
        <v>#REF!</v>
      </c>
      <c r="E204" s="68">
        <f>B204*4.21</f>
        <v>170.737392</v>
      </c>
      <c r="F204" s="69">
        <f t="shared" ref="F204:F210" si="15">B204+E204</f>
        <v>211.29259200000001</v>
      </c>
    </row>
    <row r="205" spans="1:8" x14ac:dyDescent="0.35">
      <c r="A205" s="156" t="s">
        <v>1278</v>
      </c>
      <c r="B205" s="104">
        <v>1</v>
      </c>
      <c r="C205" s="120" t="e">
        <f>#REF!*1.04</f>
        <v>#REF!</v>
      </c>
      <c r="D205" s="119" t="e">
        <f>#REF!+C205</f>
        <v>#REF!</v>
      </c>
      <c r="E205" s="73">
        <v>0</v>
      </c>
      <c r="F205" s="74">
        <f t="shared" si="15"/>
        <v>1</v>
      </c>
    </row>
    <row r="206" spans="1:8" x14ac:dyDescent="0.35">
      <c r="A206" s="156" t="s">
        <v>1279</v>
      </c>
      <c r="B206" s="104">
        <v>15.295104</v>
      </c>
      <c r="C206" s="120" t="e">
        <f>#REF!*1.04</f>
        <v>#REF!</v>
      </c>
      <c r="D206" s="119" t="e">
        <f>#REF!+C206</f>
        <v>#REF!</v>
      </c>
      <c r="E206" s="75">
        <f>B206*4.21</f>
        <v>64.392387839999998</v>
      </c>
      <c r="F206" s="74">
        <f t="shared" si="15"/>
        <v>79.687491839999993</v>
      </c>
    </row>
    <row r="207" spans="1:8" x14ac:dyDescent="0.35">
      <c r="A207" s="156" t="s">
        <v>1280</v>
      </c>
      <c r="B207" s="104">
        <v>6.37296</v>
      </c>
      <c r="C207" s="120" t="e">
        <f>#REF!*1.04</f>
        <v>#REF!</v>
      </c>
      <c r="D207" s="119" t="e">
        <f>#REF!+C207</f>
        <v>#REF!</v>
      </c>
      <c r="E207" s="75">
        <f>B207*4.21</f>
        <v>26.8301616</v>
      </c>
      <c r="F207" s="74">
        <f t="shared" si="15"/>
        <v>33.203121600000003</v>
      </c>
    </row>
    <row r="208" spans="1:8" x14ac:dyDescent="0.35">
      <c r="A208" s="156" t="s">
        <v>1281</v>
      </c>
      <c r="B208" s="104">
        <v>57.704256000000001</v>
      </c>
      <c r="C208" s="120" t="e">
        <f>#REF!*1.04</f>
        <v>#REF!</v>
      </c>
      <c r="D208" s="119" t="e">
        <f>#REF!+C208</f>
        <v>#REF!</v>
      </c>
      <c r="E208" s="75">
        <f>B208*4.21</f>
        <v>242.93491775999999</v>
      </c>
      <c r="F208" s="74">
        <f t="shared" si="15"/>
        <v>300.63917376000001</v>
      </c>
    </row>
    <row r="209" spans="1:8" x14ac:dyDescent="0.35">
      <c r="A209" s="156" t="s">
        <v>1282</v>
      </c>
      <c r="B209" s="104">
        <v>38.006016000000002</v>
      </c>
      <c r="C209" s="120" t="e">
        <f>#REF!*1.04</f>
        <v>#REF!</v>
      </c>
      <c r="D209" s="119" t="e">
        <f>#REF!+C209</f>
        <v>#REF!</v>
      </c>
      <c r="E209" s="75">
        <f>B209*4.21</f>
        <v>160.00532736</v>
      </c>
      <c r="F209" s="74">
        <f t="shared" si="15"/>
        <v>198.01134336000001</v>
      </c>
    </row>
    <row r="210" spans="1:8" x14ac:dyDescent="0.35">
      <c r="A210" s="156" t="s">
        <v>1283</v>
      </c>
      <c r="B210" s="104">
        <v>35.804448000000001</v>
      </c>
      <c r="C210" s="120" t="e">
        <f>#REF!*1.04</f>
        <v>#REF!</v>
      </c>
      <c r="D210" s="119" t="e">
        <f>#REF!+C210</f>
        <v>#REF!</v>
      </c>
      <c r="E210" s="75">
        <f>B210*4.21</f>
        <v>150.73672608000001</v>
      </c>
      <c r="F210" s="74">
        <f t="shared" si="15"/>
        <v>186.54117408000002</v>
      </c>
      <c r="H210"/>
    </row>
    <row r="211" spans="1:8" ht="18.600000000000001" thickBot="1" x14ac:dyDescent="0.4">
      <c r="A211" s="192" t="s">
        <v>1284</v>
      </c>
      <c r="B211" s="105">
        <f>(B210+B208+B207)*0.15</f>
        <v>14.982249599999999</v>
      </c>
      <c r="C211" s="203" t="e">
        <f>(C210+C208+C207)*0.15</f>
        <v>#REF!</v>
      </c>
      <c r="D211" s="226" t="e">
        <f>(D210+D208+D207)*0.15</f>
        <v>#REF!</v>
      </c>
      <c r="E211" s="80">
        <f>(E210+E208+E207)*0.15</f>
        <v>63.075270816</v>
      </c>
      <c r="F211" s="139">
        <f>(F210+F208+F207)*0.15</f>
        <v>78.057520416000003</v>
      </c>
      <c r="H211"/>
    </row>
    <row r="212" spans="1:8" ht="18.600000000000001" thickBot="1" x14ac:dyDescent="0.4">
      <c r="A212" s="126" t="s">
        <v>1213</v>
      </c>
      <c r="B212" s="109">
        <f>SUM(B204:B211)</f>
        <v>209.7202336</v>
      </c>
      <c r="C212" s="214" t="e">
        <f>SUM(C204:C211)</f>
        <v>#REF!</v>
      </c>
      <c r="D212" s="110" t="e">
        <f>SUM(D204:D211)</f>
        <v>#REF!</v>
      </c>
      <c r="E212" s="215">
        <f>SUM(E204:E211)</f>
        <v>878.71218345600005</v>
      </c>
      <c r="F212" s="112">
        <f>SUM(F204:F211)</f>
        <v>1088.4324170560001</v>
      </c>
      <c r="H212"/>
    </row>
    <row r="213" spans="1:8" x14ac:dyDescent="0.35">
      <c r="B213" s="48"/>
      <c r="H213"/>
    </row>
    <row r="214" spans="1:8" ht="18.600000000000001" thickBot="1" x14ac:dyDescent="0.4">
      <c r="B214" s="48"/>
      <c r="H214"/>
    </row>
    <row r="215" spans="1:8" ht="18.600000000000001" thickBot="1" x14ac:dyDescent="0.4">
      <c r="A215" s="92"/>
      <c r="C215" s="51" t="s">
        <v>1277</v>
      </c>
      <c r="D215" s="52"/>
      <c r="E215" s="48" t="s">
        <v>1277</v>
      </c>
      <c r="H215"/>
    </row>
    <row r="216" spans="1:8" ht="18.600000000000001" thickBot="1" x14ac:dyDescent="0.4">
      <c r="A216" s="94" t="s">
        <v>1228</v>
      </c>
      <c r="C216" s="749">
        <v>1.04</v>
      </c>
      <c r="D216" s="750"/>
      <c r="E216" s="751">
        <v>4.21</v>
      </c>
      <c r="F216" s="752"/>
      <c r="H216"/>
    </row>
    <row r="217" spans="1:8" ht="32.25" customHeight="1" thickBot="1" x14ac:dyDescent="0.4">
      <c r="A217" s="233"/>
      <c r="B217" s="230" t="s">
        <v>414</v>
      </c>
      <c r="C217" s="133" t="s">
        <v>1207</v>
      </c>
      <c r="D217" s="234" t="s">
        <v>1211</v>
      </c>
      <c r="E217" s="135" t="s">
        <v>1207</v>
      </c>
      <c r="F217" s="100" t="s">
        <v>1211</v>
      </c>
      <c r="H217"/>
    </row>
    <row r="218" spans="1:8" x14ac:dyDescent="0.35">
      <c r="A218" s="116" t="s">
        <v>1212</v>
      </c>
      <c r="B218" s="101">
        <v>59.674080000000011</v>
      </c>
      <c r="C218" s="118" t="e">
        <f>#REF!*1.04</f>
        <v>#REF!</v>
      </c>
      <c r="D218" s="117" t="e">
        <f>#REF!+C218</f>
        <v>#REF!</v>
      </c>
      <c r="E218" s="68">
        <f>B218*4.21</f>
        <v>251.22787680000005</v>
      </c>
      <c r="F218" s="69">
        <f t="shared" ref="F218:F224" si="16">B218+E218</f>
        <v>310.90195680000005</v>
      </c>
      <c r="H218"/>
    </row>
    <row r="219" spans="1:8" x14ac:dyDescent="0.35">
      <c r="A219" s="64" t="s">
        <v>1278</v>
      </c>
      <c r="B219" s="104">
        <v>1</v>
      </c>
      <c r="C219" s="120" t="e">
        <f>#REF!*1.04</f>
        <v>#REF!</v>
      </c>
      <c r="D219" s="119" t="e">
        <f>#REF!+C219</f>
        <v>#REF!</v>
      </c>
      <c r="E219" s="73">
        <v>0</v>
      </c>
      <c r="F219" s="74">
        <f t="shared" si="16"/>
        <v>1</v>
      </c>
      <c r="H219"/>
    </row>
    <row r="220" spans="1:8" x14ac:dyDescent="0.35">
      <c r="A220" s="64" t="s">
        <v>1279</v>
      </c>
      <c r="B220" s="104">
        <v>15.295104</v>
      </c>
      <c r="C220" s="120" t="e">
        <f>#REF!*1.04</f>
        <v>#REF!</v>
      </c>
      <c r="D220" s="119" t="e">
        <f>#REF!+C220</f>
        <v>#REF!</v>
      </c>
      <c r="E220" s="75">
        <f>B220*4.21</f>
        <v>64.392387839999998</v>
      </c>
      <c r="F220" s="74">
        <f t="shared" si="16"/>
        <v>79.687491839999993</v>
      </c>
      <c r="H220"/>
    </row>
    <row r="221" spans="1:8" x14ac:dyDescent="0.35">
      <c r="A221" s="64" t="s">
        <v>1280</v>
      </c>
      <c r="B221" s="104">
        <v>6.37296</v>
      </c>
      <c r="C221" s="120" t="e">
        <f>#REF!*1.04</f>
        <v>#REF!</v>
      </c>
      <c r="D221" s="119" t="e">
        <f>#REF!+C221</f>
        <v>#REF!</v>
      </c>
      <c r="E221" s="75">
        <f>B221*4.21</f>
        <v>26.8301616</v>
      </c>
      <c r="F221" s="74">
        <f t="shared" si="16"/>
        <v>33.203121600000003</v>
      </c>
      <c r="H221"/>
    </row>
    <row r="222" spans="1:8" x14ac:dyDescent="0.35">
      <c r="A222" s="64" t="s">
        <v>1281</v>
      </c>
      <c r="B222" s="104">
        <v>57.704256000000001</v>
      </c>
      <c r="C222" s="120" t="e">
        <f>#REF!*1.04</f>
        <v>#REF!</v>
      </c>
      <c r="D222" s="119" t="e">
        <f>#REF!+C222</f>
        <v>#REF!</v>
      </c>
      <c r="E222" s="75">
        <f>B222*4.21</f>
        <v>242.93491775999999</v>
      </c>
      <c r="F222" s="74">
        <f t="shared" si="16"/>
        <v>300.63917376000001</v>
      </c>
      <c r="H222"/>
    </row>
    <row r="223" spans="1:8" x14ac:dyDescent="0.35">
      <c r="A223" s="64" t="s">
        <v>1282</v>
      </c>
      <c r="B223" s="104">
        <v>38.006016000000002</v>
      </c>
      <c r="C223" s="120" t="e">
        <f>#REF!*1.04</f>
        <v>#REF!</v>
      </c>
      <c r="D223" s="119" t="e">
        <f>#REF!+C223</f>
        <v>#REF!</v>
      </c>
      <c r="E223" s="75">
        <f>B223*4.21</f>
        <v>160.00532736</v>
      </c>
      <c r="F223" s="74">
        <f t="shared" si="16"/>
        <v>198.01134336000001</v>
      </c>
      <c r="H223"/>
    </row>
    <row r="224" spans="1:8" x14ac:dyDescent="0.35">
      <c r="A224" s="64" t="s">
        <v>1283</v>
      </c>
      <c r="B224" s="104">
        <v>35.804448000000001</v>
      </c>
      <c r="C224" s="120" t="e">
        <f>#REF!*1.04</f>
        <v>#REF!</v>
      </c>
      <c r="D224" s="119" t="e">
        <f>#REF!+C224</f>
        <v>#REF!</v>
      </c>
      <c r="E224" s="75">
        <f>B224*4.21</f>
        <v>150.73672608000001</v>
      </c>
      <c r="F224" s="74">
        <f t="shared" si="16"/>
        <v>186.54117408000002</v>
      </c>
      <c r="H224"/>
    </row>
    <row r="225" spans="1:8" ht="18.600000000000001" thickBot="1" x14ac:dyDescent="0.4">
      <c r="A225" s="76" t="s">
        <v>1284</v>
      </c>
      <c r="B225" s="105">
        <f>(B224+B222+B221)*0.15</f>
        <v>14.982249599999999</v>
      </c>
      <c r="C225" s="218" t="e">
        <f>(C224+C222+C221)*0.15</f>
        <v>#REF!</v>
      </c>
      <c r="D225" s="222" t="e">
        <f>(D224+D222+D221)*0.15</f>
        <v>#REF!</v>
      </c>
      <c r="E225" s="223">
        <f>(E224+E222+E221)*0.15</f>
        <v>63.075270816</v>
      </c>
      <c r="F225" s="81">
        <f>(F224+F222+F221)*0.15</f>
        <v>78.057520416000003</v>
      </c>
      <c r="H225"/>
    </row>
    <row r="226" spans="1:8" ht="21.6" thickBot="1" x14ac:dyDescent="0.35">
      <c r="A226" s="82" t="s">
        <v>1213</v>
      </c>
      <c r="B226" s="169">
        <f t="shared" ref="B226:G226" si="17">SUM(B218:B225)</f>
        <v>228.83911359999999</v>
      </c>
      <c r="C226" s="211" t="e">
        <f t="shared" si="17"/>
        <v>#REF!</v>
      </c>
      <c r="D226" s="235" t="e">
        <f t="shared" si="17"/>
        <v>#REF!</v>
      </c>
      <c r="E226" s="224">
        <f t="shared" si="17"/>
        <v>959.20266825600015</v>
      </c>
      <c r="F226" s="225">
        <f t="shared" si="17"/>
        <v>1188.0417818559999</v>
      </c>
      <c r="G226" s="236">
        <f t="shared" si="17"/>
        <v>0</v>
      </c>
      <c r="H226"/>
    </row>
    <row r="227" spans="1:8" x14ac:dyDescent="0.35">
      <c r="B227" s="48"/>
      <c r="H227"/>
    </row>
    <row r="228" spans="1:8" ht="18.600000000000001" thickBot="1" x14ac:dyDescent="0.4">
      <c r="B228" s="48"/>
      <c r="H228"/>
    </row>
    <row r="229" spans="1:8" ht="18.600000000000001" thickBot="1" x14ac:dyDescent="0.4">
      <c r="A229" s="92"/>
      <c r="C229" s="51" t="s">
        <v>1277</v>
      </c>
      <c r="D229" s="52"/>
      <c r="E229" s="48" t="s">
        <v>1277</v>
      </c>
      <c r="H229"/>
    </row>
    <row r="230" spans="1:8" ht="18.600000000000001" thickBot="1" x14ac:dyDescent="0.4">
      <c r="A230" s="94" t="s">
        <v>1229</v>
      </c>
      <c r="C230" s="749">
        <v>1.04</v>
      </c>
      <c r="D230" s="750"/>
      <c r="E230" s="751">
        <v>4.21</v>
      </c>
      <c r="F230" s="752"/>
      <c r="H230"/>
    </row>
    <row r="231" spans="1:8" ht="33" customHeight="1" x14ac:dyDescent="0.35">
      <c r="A231" s="95"/>
      <c r="B231" s="237" t="s">
        <v>414</v>
      </c>
      <c r="C231" s="207" t="s">
        <v>1207</v>
      </c>
      <c r="D231" s="114" t="s">
        <v>1211</v>
      </c>
      <c r="E231" s="208" t="s">
        <v>1207</v>
      </c>
      <c r="F231" s="115" t="s">
        <v>1211</v>
      </c>
    </row>
    <row r="232" spans="1:8" x14ac:dyDescent="0.35">
      <c r="A232" s="64" t="s">
        <v>1212</v>
      </c>
      <c r="B232" s="104">
        <v>40.555199999999999</v>
      </c>
      <c r="C232" s="120" t="e">
        <f>#REF!*1.04</f>
        <v>#REF!</v>
      </c>
      <c r="D232" s="119" t="e">
        <f>#REF!+C232</f>
        <v>#REF!</v>
      </c>
      <c r="E232" s="75">
        <f>B232*4.21</f>
        <v>170.737392</v>
      </c>
      <c r="F232" s="74">
        <f t="shared" ref="F232:F238" si="18">B232+E232</f>
        <v>211.29259200000001</v>
      </c>
    </row>
    <row r="233" spans="1:8" x14ac:dyDescent="0.35">
      <c r="A233" s="64" t="s">
        <v>1278</v>
      </c>
      <c r="B233" s="104">
        <v>1</v>
      </c>
      <c r="C233" s="120" t="e">
        <f>#REF!*1.04</f>
        <v>#REF!</v>
      </c>
      <c r="D233" s="119" t="e">
        <f>#REF!+C233</f>
        <v>#REF!</v>
      </c>
      <c r="E233" s="73">
        <v>0</v>
      </c>
      <c r="F233" s="74">
        <f t="shared" si="18"/>
        <v>1</v>
      </c>
    </row>
    <row r="234" spans="1:8" x14ac:dyDescent="0.35">
      <c r="A234" s="64" t="s">
        <v>1279</v>
      </c>
      <c r="B234" s="104">
        <v>15.295104</v>
      </c>
      <c r="C234" s="120" t="e">
        <f>#REF!*1.04</f>
        <v>#REF!</v>
      </c>
      <c r="D234" s="119" t="e">
        <f>#REF!+C234</f>
        <v>#REF!</v>
      </c>
      <c r="E234" s="75">
        <f>B234*4.21</f>
        <v>64.392387839999998</v>
      </c>
      <c r="F234" s="74">
        <f t="shared" si="18"/>
        <v>79.687491839999993</v>
      </c>
    </row>
    <row r="235" spans="1:8" x14ac:dyDescent="0.35">
      <c r="A235" s="64" t="s">
        <v>1280</v>
      </c>
      <c r="B235" s="104">
        <v>6.37296</v>
      </c>
      <c r="C235" s="120" t="e">
        <f>#REF!*1.04</f>
        <v>#REF!</v>
      </c>
      <c r="D235" s="119" t="e">
        <f>#REF!+C235</f>
        <v>#REF!</v>
      </c>
      <c r="E235" s="75">
        <f>B235*4.21</f>
        <v>26.8301616</v>
      </c>
      <c r="F235" s="74">
        <f t="shared" si="18"/>
        <v>33.203121600000003</v>
      </c>
    </row>
    <row r="236" spans="1:8" x14ac:dyDescent="0.35">
      <c r="A236" s="64" t="s">
        <v>1281</v>
      </c>
      <c r="B236" s="104">
        <v>57.704256000000001</v>
      </c>
      <c r="C236" s="120" t="e">
        <f>#REF!*1.04</f>
        <v>#REF!</v>
      </c>
      <c r="D236" s="119" t="e">
        <f>#REF!+C236</f>
        <v>#REF!</v>
      </c>
      <c r="E236" s="75">
        <f>B236*4.21</f>
        <v>242.93491775999999</v>
      </c>
      <c r="F236" s="74">
        <f t="shared" si="18"/>
        <v>300.63917376000001</v>
      </c>
    </row>
    <row r="237" spans="1:8" x14ac:dyDescent="0.35">
      <c r="A237" s="64" t="s">
        <v>1282</v>
      </c>
      <c r="B237" s="104">
        <v>38.006016000000002</v>
      </c>
      <c r="C237" s="120" t="e">
        <f>#REF!*1.04</f>
        <v>#REF!</v>
      </c>
      <c r="D237" s="119" t="e">
        <f>#REF!+C237</f>
        <v>#REF!</v>
      </c>
      <c r="E237" s="75">
        <f>B237*4.21</f>
        <v>160.00532736</v>
      </c>
      <c r="F237" s="74">
        <f t="shared" si="18"/>
        <v>198.01134336000001</v>
      </c>
    </row>
    <row r="238" spans="1:8" x14ac:dyDescent="0.35">
      <c r="A238" s="64" t="s">
        <v>1283</v>
      </c>
      <c r="B238" s="104">
        <v>35.804448000000001</v>
      </c>
      <c r="C238" s="120" t="e">
        <f>#REF!*1.04</f>
        <v>#REF!</v>
      </c>
      <c r="D238" s="119" t="e">
        <f>#REF!+C238</f>
        <v>#REF!</v>
      </c>
      <c r="E238" s="75">
        <f>B238*4.21</f>
        <v>150.73672608000001</v>
      </c>
      <c r="F238" s="74">
        <f t="shared" si="18"/>
        <v>186.54117408000002</v>
      </c>
    </row>
    <row r="239" spans="1:8" ht="18.600000000000001" thickBot="1" x14ac:dyDescent="0.4">
      <c r="A239" s="76" t="s">
        <v>1284</v>
      </c>
      <c r="B239" s="105">
        <f>(B238+B236+B235)*0.15</f>
        <v>14.982249599999999</v>
      </c>
      <c r="C239" s="218" t="e">
        <f>(C238+C236+C235)*0.15</f>
        <v>#REF!</v>
      </c>
      <c r="D239" s="222" t="e">
        <f>(D238+D236+D235)*0.15</f>
        <v>#REF!</v>
      </c>
      <c r="E239" s="223">
        <f>(E238+E236+E235)*0.15</f>
        <v>63.075270816</v>
      </c>
      <c r="F239" s="81">
        <f>(F238+F236+F235)*0.15</f>
        <v>78.057520416000003</v>
      </c>
    </row>
    <row r="240" spans="1:8" ht="18.600000000000001" thickBot="1" x14ac:dyDescent="0.4">
      <c r="A240" s="82" t="s">
        <v>1213</v>
      </c>
      <c r="B240" s="169">
        <f>SUM(B232:B239)</f>
        <v>209.7202336</v>
      </c>
      <c r="C240" s="210" t="e">
        <f>SUM(C232:C239)</f>
        <v>#REF!</v>
      </c>
      <c r="D240" s="211" t="e">
        <f>SUM(D232:D239)</f>
        <v>#REF!</v>
      </c>
      <c r="E240" s="212">
        <f>SUM(E232:E239)</f>
        <v>878.71218345600005</v>
      </c>
      <c r="F240" s="213">
        <f>SUM(F232:F239)</f>
        <v>1088.4324170560001</v>
      </c>
    </row>
    <row r="241" spans="1:8" x14ac:dyDescent="0.35">
      <c r="B241" s="48"/>
      <c r="H241"/>
    </row>
    <row r="242" spans="1:8" ht="18.600000000000001" thickBot="1" x14ac:dyDescent="0.4">
      <c r="B242" s="48"/>
      <c r="H242"/>
    </row>
    <row r="243" spans="1:8" ht="18.600000000000001" thickBot="1" x14ac:dyDescent="0.4">
      <c r="A243" s="92"/>
      <c r="C243" s="51" t="s">
        <v>1277</v>
      </c>
      <c r="D243" s="52"/>
      <c r="E243" s="48" t="s">
        <v>1277</v>
      </c>
    </row>
    <row r="244" spans="1:8" ht="18.600000000000001" thickBot="1" x14ac:dyDescent="0.4">
      <c r="A244" s="94" t="s">
        <v>1230</v>
      </c>
      <c r="C244" s="749">
        <v>1.04</v>
      </c>
      <c r="D244" s="750"/>
      <c r="E244" s="751">
        <v>4.21</v>
      </c>
      <c r="F244" s="752"/>
    </row>
    <row r="245" spans="1:8" ht="36" customHeight="1" thickBot="1" x14ac:dyDescent="0.4">
      <c r="A245" s="238"/>
      <c r="B245" s="239" t="s">
        <v>414</v>
      </c>
      <c r="C245" s="143" t="s">
        <v>1207</v>
      </c>
      <c r="D245" s="144" t="s">
        <v>1211</v>
      </c>
      <c r="E245" s="145" t="s">
        <v>1207</v>
      </c>
      <c r="F245" s="146" t="s">
        <v>1211</v>
      </c>
    </row>
    <row r="246" spans="1:8" x14ac:dyDescent="0.35">
      <c r="A246" s="240" t="s">
        <v>1212</v>
      </c>
      <c r="B246" s="189">
        <v>40.555199999999999</v>
      </c>
      <c r="C246" s="120" t="e">
        <f>#REF!*1.04</f>
        <v>#REF!</v>
      </c>
      <c r="D246" s="119" t="e">
        <f>#REF!+C246</f>
        <v>#REF!</v>
      </c>
      <c r="E246" s="75">
        <f>B246*4.21</f>
        <v>170.737392</v>
      </c>
      <c r="F246" s="74">
        <f t="shared" ref="F246:F252" si="19">B246+E246</f>
        <v>211.29259200000001</v>
      </c>
    </row>
    <row r="247" spans="1:8" x14ac:dyDescent="0.35">
      <c r="A247" s="156" t="s">
        <v>1278</v>
      </c>
      <c r="B247" s="104">
        <v>1</v>
      </c>
      <c r="C247" s="120" t="e">
        <f>#REF!*1.04</f>
        <v>#REF!</v>
      </c>
      <c r="D247" s="119" t="e">
        <f>#REF!+C247</f>
        <v>#REF!</v>
      </c>
      <c r="E247" s="73">
        <v>0</v>
      </c>
      <c r="F247" s="74">
        <f t="shared" si="19"/>
        <v>1</v>
      </c>
    </row>
    <row r="248" spans="1:8" x14ac:dyDescent="0.35">
      <c r="A248" s="156" t="s">
        <v>1279</v>
      </c>
      <c r="B248" s="189">
        <v>15.295104</v>
      </c>
      <c r="C248" s="120" t="e">
        <f>#REF!*1.04</f>
        <v>#REF!</v>
      </c>
      <c r="D248" s="119" t="e">
        <f>#REF!+C248</f>
        <v>#REF!</v>
      </c>
      <c r="E248" s="75">
        <f>B248*4.21</f>
        <v>64.392387839999998</v>
      </c>
      <c r="F248" s="74">
        <f t="shared" si="19"/>
        <v>79.687491839999993</v>
      </c>
    </row>
    <row r="249" spans="1:8" x14ac:dyDescent="0.35">
      <c r="A249" s="156" t="s">
        <v>1280</v>
      </c>
      <c r="B249" s="189">
        <v>6.37296</v>
      </c>
      <c r="C249" s="120" t="e">
        <f>#REF!*1.04</f>
        <v>#REF!</v>
      </c>
      <c r="D249" s="119" t="e">
        <f>#REF!+C249</f>
        <v>#REF!</v>
      </c>
      <c r="E249" s="75">
        <f>B249*4.21</f>
        <v>26.8301616</v>
      </c>
      <c r="F249" s="74">
        <f t="shared" si="19"/>
        <v>33.203121600000003</v>
      </c>
    </row>
    <row r="250" spans="1:8" x14ac:dyDescent="0.35">
      <c r="A250" s="156" t="s">
        <v>1281</v>
      </c>
      <c r="B250" s="189">
        <v>57.704256000000001</v>
      </c>
      <c r="C250" s="120" t="e">
        <f>#REF!*1.04</f>
        <v>#REF!</v>
      </c>
      <c r="D250" s="119" t="e">
        <f>#REF!+C250</f>
        <v>#REF!</v>
      </c>
      <c r="E250" s="75">
        <f>B250*4.21</f>
        <v>242.93491775999999</v>
      </c>
      <c r="F250" s="74">
        <f t="shared" si="19"/>
        <v>300.63917376000001</v>
      </c>
    </row>
    <row r="251" spans="1:8" x14ac:dyDescent="0.35">
      <c r="A251" s="156" t="s">
        <v>1282</v>
      </c>
      <c r="B251" s="189">
        <v>38.006016000000002</v>
      </c>
      <c r="C251" s="120" t="e">
        <f>#REF!*1.04</f>
        <v>#REF!</v>
      </c>
      <c r="D251" s="119" t="e">
        <f>#REF!+C251</f>
        <v>#REF!</v>
      </c>
      <c r="E251" s="75">
        <f>B251*4.21</f>
        <v>160.00532736</v>
      </c>
      <c r="F251" s="74">
        <f t="shared" si="19"/>
        <v>198.01134336000001</v>
      </c>
    </row>
    <row r="252" spans="1:8" x14ac:dyDescent="0.35">
      <c r="A252" s="156" t="s">
        <v>1283</v>
      </c>
      <c r="B252" s="189">
        <v>35.804448000000001</v>
      </c>
      <c r="C252" s="120" t="e">
        <f>#REF!*1.04</f>
        <v>#REF!</v>
      </c>
      <c r="D252" s="119" t="e">
        <f>#REF!+C252</f>
        <v>#REF!</v>
      </c>
      <c r="E252" s="75">
        <f>B252*4.21</f>
        <v>150.73672608000001</v>
      </c>
      <c r="F252" s="74">
        <f t="shared" si="19"/>
        <v>186.54117408000002</v>
      </c>
    </row>
    <row r="253" spans="1:8" ht="18.600000000000001" thickBot="1" x14ac:dyDescent="0.4">
      <c r="A253" s="192" t="s">
        <v>1284</v>
      </c>
      <c r="B253" s="189">
        <f>(B252+B250+B249)*0.15</f>
        <v>14.982249599999999</v>
      </c>
      <c r="C253" s="218" t="e">
        <f>(C252+C250+C249)*0.15</f>
        <v>#REF!</v>
      </c>
      <c r="D253" s="222" t="e">
        <f>(D252+D250+D249)*0.15</f>
        <v>#REF!</v>
      </c>
      <c r="E253" s="223">
        <f>(E252+E250+E249)*0.15</f>
        <v>63.075270816</v>
      </c>
      <c r="F253" s="81">
        <f>(F252+F250+F249)*0.15</f>
        <v>78.057520416000003</v>
      </c>
    </row>
    <row r="254" spans="1:8" ht="18.600000000000001" thickBot="1" x14ac:dyDescent="0.4">
      <c r="A254" s="241" t="s">
        <v>1213</v>
      </c>
      <c r="B254" s="169">
        <f>SUM(B246:B253)</f>
        <v>209.7202336</v>
      </c>
      <c r="C254" s="242" t="e">
        <f>SUM(C246:C253)</f>
        <v>#REF!</v>
      </c>
      <c r="D254" s="243" t="e">
        <f>SUM(D246:D253)</f>
        <v>#REF!</v>
      </c>
      <c r="E254" s="206">
        <f>SUM(E246:E253)</f>
        <v>878.71218345600005</v>
      </c>
      <c r="F254" s="86">
        <f>SUM(F246:F253)</f>
        <v>1088.4324170560001</v>
      </c>
    </row>
    <row r="255" spans="1:8" x14ac:dyDescent="0.35">
      <c r="B255" s="48"/>
      <c r="H255"/>
    </row>
    <row r="256" spans="1:8" ht="18.600000000000001" thickBot="1" x14ac:dyDescent="0.4">
      <c r="B256" s="48"/>
      <c r="H256"/>
    </row>
    <row r="257" spans="1:8" ht="18.600000000000001" thickBot="1" x14ac:dyDescent="0.4">
      <c r="A257" s="92"/>
      <c r="C257" s="51" t="s">
        <v>1277</v>
      </c>
      <c r="D257" s="52"/>
      <c r="E257" s="48" t="s">
        <v>1277</v>
      </c>
    </row>
    <row r="258" spans="1:8" ht="18.600000000000001" thickBot="1" x14ac:dyDescent="0.4">
      <c r="A258" s="94" t="s">
        <v>1231</v>
      </c>
      <c r="C258" s="749">
        <v>1.04</v>
      </c>
      <c r="D258" s="750"/>
      <c r="E258" s="751">
        <v>4.21</v>
      </c>
      <c r="F258" s="752"/>
    </row>
    <row r="259" spans="1:8" ht="43.5" customHeight="1" thickBot="1" x14ac:dyDescent="0.4">
      <c r="A259" s="238"/>
      <c r="B259" s="239" t="s">
        <v>414</v>
      </c>
      <c r="C259" s="244" t="s">
        <v>1207</v>
      </c>
      <c r="D259" s="244" t="s">
        <v>1211</v>
      </c>
      <c r="E259" s="245" t="s">
        <v>1207</v>
      </c>
      <c r="F259" s="246" t="s">
        <v>1211</v>
      </c>
    </row>
    <row r="260" spans="1:8" x14ac:dyDescent="0.35">
      <c r="A260" s="240" t="s">
        <v>1212</v>
      </c>
      <c r="B260" s="189">
        <v>40.555199999999999</v>
      </c>
      <c r="C260" s="120" t="e">
        <f>#REF!*1.04</f>
        <v>#REF!</v>
      </c>
      <c r="D260" s="119" t="e">
        <f>#REF!+C260</f>
        <v>#REF!</v>
      </c>
      <c r="E260" s="75">
        <f>B260*4.21</f>
        <v>170.737392</v>
      </c>
      <c r="F260" s="74">
        <f t="shared" ref="F260:F266" si="20">B260+E260</f>
        <v>211.29259200000001</v>
      </c>
    </row>
    <row r="261" spans="1:8" x14ac:dyDescent="0.35">
      <c r="A261" s="156" t="s">
        <v>1278</v>
      </c>
      <c r="B261" s="104">
        <v>1</v>
      </c>
      <c r="C261" s="120" t="e">
        <f>#REF!*1.04</f>
        <v>#REF!</v>
      </c>
      <c r="D261" s="119" t="e">
        <f>#REF!+C261</f>
        <v>#REF!</v>
      </c>
      <c r="E261" s="73">
        <v>0</v>
      </c>
      <c r="F261" s="74">
        <f t="shared" si="20"/>
        <v>1</v>
      </c>
    </row>
    <row r="262" spans="1:8" x14ac:dyDescent="0.35">
      <c r="A262" s="156" t="s">
        <v>1279</v>
      </c>
      <c r="B262" s="189">
        <v>15.295104</v>
      </c>
      <c r="C262" s="120" t="e">
        <f>#REF!*1.04</f>
        <v>#REF!</v>
      </c>
      <c r="D262" s="119" t="e">
        <f>#REF!+C262</f>
        <v>#REF!</v>
      </c>
      <c r="E262" s="75">
        <f>B262*4.21</f>
        <v>64.392387839999998</v>
      </c>
      <c r="F262" s="74">
        <f t="shared" si="20"/>
        <v>79.687491839999993</v>
      </c>
    </row>
    <row r="263" spans="1:8" x14ac:dyDescent="0.35">
      <c r="A263" s="156" t="s">
        <v>1280</v>
      </c>
      <c r="B263" s="189">
        <v>6.37296</v>
      </c>
      <c r="C263" s="120" t="e">
        <f>#REF!*1.04</f>
        <v>#REF!</v>
      </c>
      <c r="D263" s="119" t="e">
        <f>#REF!+C263</f>
        <v>#REF!</v>
      </c>
      <c r="E263" s="75">
        <f>B263*4.21</f>
        <v>26.8301616</v>
      </c>
      <c r="F263" s="74">
        <f t="shared" si="20"/>
        <v>33.203121600000003</v>
      </c>
    </row>
    <row r="264" spans="1:8" x14ac:dyDescent="0.35">
      <c r="A264" s="156" t="s">
        <v>1281</v>
      </c>
      <c r="B264" s="189">
        <v>57.704256000000001</v>
      </c>
      <c r="C264" s="120" t="e">
        <f>#REF!*1.04</f>
        <v>#REF!</v>
      </c>
      <c r="D264" s="119" t="e">
        <f>#REF!+C264</f>
        <v>#REF!</v>
      </c>
      <c r="E264" s="75">
        <f>B264*4.21</f>
        <v>242.93491775999999</v>
      </c>
      <c r="F264" s="74">
        <f t="shared" si="20"/>
        <v>300.63917376000001</v>
      </c>
    </row>
    <row r="265" spans="1:8" x14ac:dyDescent="0.35">
      <c r="A265" s="156" t="s">
        <v>1282</v>
      </c>
      <c r="B265" s="189">
        <v>38.006016000000002</v>
      </c>
      <c r="C265" s="120" t="e">
        <f>#REF!*1.04</f>
        <v>#REF!</v>
      </c>
      <c r="D265" s="119" t="e">
        <f>#REF!+C265</f>
        <v>#REF!</v>
      </c>
      <c r="E265" s="75">
        <f>B265*4.21</f>
        <v>160.00532736</v>
      </c>
      <c r="F265" s="74">
        <f t="shared" si="20"/>
        <v>198.01134336000001</v>
      </c>
    </row>
    <row r="266" spans="1:8" x14ac:dyDescent="0.35">
      <c r="A266" s="156" t="s">
        <v>1283</v>
      </c>
      <c r="B266" s="189">
        <v>35.804448000000001</v>
      </c>
      <c r="C266" s="120" t="e">
        <f>#REF!*1.04</f>
        <v>#REF!</v>
      </c>
      <c r="D266" s="119" t="e">
        <f>#REF!+C266</f>
        <v>#REF!</v>
      </c>
      <c r="E266" s="75">
        <f>B266*4.21</f>
        <v>150.73672608000001</v>
      </c>
      <c r="F266" s="74">
        <f t="shared" si="20"/>
        <v>186.54117408000002</v>
      </c>
    </row>
    <row r="267" spans="1:8" ht="18.600000000000001" thickBot="1" x14ac:dyDescent="0.4">
      <c r="A267" s="165" t="s">
        <v>1284</v>
      </c>
      <c r="B267" s="189">
        <f>(B266+B264+B263)*0.15</f>
        <v>14.982249599999999</v>
      </c>
      <c r="C267" s="218" t="e">
        <f>(C266+C264+C263)*0.15</f>
        <v>#REF!</v>
      </c>
      <c r="D267" s="222" t="e">
        <f>(D266+D264+D263)*0.15</f>
        <v>#REF!</v>
      </c>
      <c r="E267" s="223">
        <f>(E266+E264+E263)*0.15</f>
        <v>63.075270816</v>
      </c>
      <c r="F267" s="81">
        <f>(F266+F264+F263)*0.15</f>
        <v>78.057520416000003</v>
      </c>
    </row>
    <row r="268" spans="1:8" ht="18.600000000000001" thickBot="1" x14ac:dyDescent="0.4">
      <c r="A268" s="168" t="s">
        <v>1213</v>
      </c>
      <c r="B268" s="221">
        <f>SUM(B260:B267)</f>
        <v>209.7202336</v>
      </c>
      <c r="C268" s="211" t="e">
        <f>SUM(C260:C267)</f>
        <v>#REF!</v>
      </c>
      <c r="D268" s="211" t="e">
        <f>SUM(D260:D267)</f>
        <v>#REF!</v>
      </c>
      <c r="E268" s="224">
        <f>SUM(E260:E267)</f>
        <v>878.71218345600005</v>
      </c>
      <c r="F268" s="213">
        <f>SUM(F260:F267)</f>
        <v>1088.4324170560001</v>
      </c>
    </row>
    <row r="269" spans="1:8" x14ac:dyDescent="0.35">
      <c r="B269" s="48"/>
      <c r="H269"/>
    </row>
    <row r="270" spans="1:8" ht="18.600000000000001" thickBot="1" x14ac:dyDescent="0.4">
      <c r="B270" s="48"/>
      <c r="H270"/>
    </row>
    <row r="271" spans="1:8" ht="18.600000000000001" thickBot="1" x14ac:dyDescent="0.4">
      <c r="A271" s="92"/>
      <c r="C271" s="51" t="s">
        <v>1277</v>
      </c>
      <c r="D271" s="52"/>
      <c r="E271" s="48" t="s">
        <v>1277</v>
      </c>
    </row>
    <row r="272" spans="1:8" ht="18.600000000000001" thickBot="1" x14ac:dyDescent="0.4">
      <c r="A272" s="94" t="s">
        <v>1232</v>
      </c>
      <c r="C272" s="753">
        <v>1.04</v>
      </c>
      <c r="D272" s="754"/>
      <c r="E272" s="755">
        <v>4.21</v>
      </c>
      <c r="F272" s="756"/>
    </row>
    <row r="273" spans="1:8" ht="42.75" customHeight="1" thickBot="1" x14ac:dyDescent="0.4">
      <c r="A273" s="141"/>
      <c r="B273" s="247" t="s">
        <v>414</v>
      </c>
      <c r="C273" s="248" t="s">
        <v>1207</v>
      </c>
      <c r="D273" s="249" t="s">
        <v>1211</v>
      </c>
      <c r="E273" s="250" t="s">
        <v>1207</v>
      </c>
      <c r="F273" s="251" t="s">
        <v>1211</v>
      </c>
    </row>
    <row r="274" spans="1:8" x14ac:dyDescent="0.35">
      <c r="A274" s="252" t="s">
        <v>1212</v>
      </c>
      <c r="B274" s="253">
        <v>40.555199999999999</v>
      </c>
      <c r="C274" s="254" t="e">
        <f>#REF!*1.04</f>
        <v>#REF!</v>
      </c>
      <c r="D274" s="254" t="e">
        <f>#REF!+C274</f>
        <v>#REF!</v>
      </c>
      <c r="E274" s="255">
        <f>B274*4.21</f>
        <v>170.737392</v>
      </c>
      <c r="F274" s="256">
        <f t="shared" ref="F274:F280" si="21">B274+E274</f>
        <v>211.29259200000001</v>
      </c>
    </row>
    <row r="275" spans="1:8" x14ac:dyDescent="0.35">
      <c r="A275" s="257" t="s">
        <v>1278</v>
      </c>
      <c r="B275" s="104">
        <v>1</v>
      </c>
      <c r="C275" s="120" t="e">
        <f>#REF!*1.04</f>
        <v>#REF!</v>
      </c>
      <c r="D275" s="119" t="e">
        <f>#REF!+C275</f>
        <v>#REF!</v>
      </c>
      <c r="E275" s="73">
        <v>0</v>
      </c>
      <c r="F275" s="74">
        <f t="shared" si="21"/>
        <v>1</v>
      </c>
    </row>
    <row r="276" spans="1:8" x14ac:dyDescent="0.35">
      <c r="A276" s="257" t="s">
        <v>1279</v>
      </c>
      <c r="B276" s="104">
        <v>15.295104</v>
      </c>
      <c r="C276" s="119" t="e">
        <f>#REF!*1.04</f>
        <v>#REF!</v>
      </c>
      <c r="D276" s="119" t="e">
        <f>#REF!+C276</f>
        <v>#REF!</v>
      </c>
      <c r="E276" s="75">
        <f>B276*4.21</f>
        <v>64.392387839999998</v>
      </c>
      <c r="F276" s="74">
        <f t="shared" si="21"/>
        <v>79.687491839999993</v>
      </c>
    </row>
    <row r="277" spans="1:8" x14ac:dyDescent="0.35">
      <c r="A277" s="257" t="s">
        <v>1280</v>
      </c>
      <c r="B277" s="104">
        <v>6.37296</v>
      </c>
      <c r="C277" s="119" t="e">
        <f>#REF!*1.04</f>
        <v>#REF!</v>
      </c>
      <c r="D277" s="119" t="e">
        <f>#REF!+C277</f>
        <v>#REF!</v>
      </c>
      <c r="E277" s="75">
        <f>B277*4.21</f>
        <v>26.8301616</v>
      </c>
      <c r="F277" s="74">
        <f t="shared" si="21"/>
        <v>33.203121600000003</v>
      </c>
    </row>
    <row r="278" spans="1:8" x14ac:dyDescent="0.35">
      <c r="A278" s="257" t="s">
        <v>1281</v>
      </c>
      <c r="B278" s="104">
        <v>57.704256000000001</v>
      </c>
      <c r="C278" s="119" t="e">
        <f>#REF!*1.04</f>
        <v>#REF!</v>
      </c>
      <c r="D278" s="119" t="e">
        <f>#REF!+C278</f>
        <v>#REF!</v>
      </c>
      <c r="E278" s="75">
        <f>B278*4.21</f>
        <v>242.93491775999999</v>
      </c>
      <c r="F278" s="74">
        <f t="shared" si="21"/>
        <v>300.63917376000001</v>
      </c>
    </row>
    <row r="279" spans="1:8" x14ac:dyDescent="0.35">
      <c r="A279" s="257" t="s">
        <v>1282</v>
      </c>
      <c r="B279" s="104">
        <v>38.006016000000002</v>
      </c>
      <c r="C279" s="119" t="e">
        <f>#REF!*1.04</f>
        <v>#REF!</v>
      </c>
      <c r="D279" s="119" t="e">
        <f>#REF!+C279</f>
        <v>#REF!</v>
      </c>
      <c r="E279" s="75">
        <f>B279*4.21</f>
        <v>160.00532736</v>
      </c>
      <c r="F279" s="74">
        <f t="shared" si="21"/>
        <v>198.01134336000001</v>
      </c>
    </row>
    <row r="280" spans="1:8" x14ac:dyDescent="0.35">
      <c r="A280" s="257" t="s">
        <v>1283</v>
      </c>
      <c r="B280" s="104">
        <v>35.804448000000001</v>
      </c>
      <c r="C280" s="119" t="e">
        <f>#REF!*1.04</f>
        <v>#REF!</v>
      </c>
      <c r="D280" s="119" t="e">
        <f>#REF!+C280</f>
        <v>#REF!</v>
      </c>
      <c r="E280" s="75">
        <f>B280*4.21</f>
        <v>150.73672608000001</v>
      </c>
      <c r="F280" s="74">
        <f t="shared" si="21"/>
        <v>186.54117408000002</v>
      </c>
    </row>
    <row r="281" spans="1:8" ht="18.600000000000001" thickBot="1" x14ac:dyDescent="0.4">
      <c r="A281" s="258" t="s">
        <v>1284</v>
      </c>
      <c r="B281" s="259">
        <f>(B280+B278+B277)*0.15</f>
        <v>14.982249599999999</v>
      </c>
      <c r="C281" s="222" t="e">
        <f>(C280+C278+C277)*0.15</f>
        <v>#REF!</v>
      </c>
      <c r="D281" s="222" t="e">
        <f>(D280+D278+D277)*0.15</f>
        <v>#REF!</v>
      </c>
      <c r="E281" s="223">
        <f>(E280+E278+E277)*0.15</f>
        <v>63.075270816</v>
      </c>
      <c r="F281" s="81">
        <f>(F280+F278+F277)*0.15</f>
        <v>78.057520416000003</v>
      </c>
    </row>
    <row r="282" spans="1:8" ht="18.600000000000001" thickBot="1" x14ac:dyDescent="0.4">
      <c r="A282" s="82" t="s">
        <v>1213</v>
      </c>
      <c r="B282" s="169">
        <f>SUM(B274:B281)</f>
        <v>209.7202336</v>
      </c>
      <c r="C282" s="260" t="e">
        <f>SUM(C274:C281)</f>
        <v>#REF!</v>
      </c>
      <c r="D282" s="84" t="e">
        <f>SUM(D274:D281)</f>
        <v>#REF!</v>
      </c>
      <c r="E282" s="85">
        <f>SUM(E274:E281)</f>
        <v>878.71218345600005</v>
      </c>
      <c r="F282" s="86">
        <f>SUM(F274:F281)</f>
        <v>1088.4324170560001</v>
      </c>
    </row>
    <row r="283" spans="1:8" x14ac:dyDescent="0.35">
      <c r="B283" s="48"/>
      <c r="H283"/>
    </row>
    <row r="284" spans="1:8" ht="18.600000000000001" thickBot="1" x14ac:dyDescent="0.4">
      <c r="B284" s="48"/>
      <c r="H284"/>
    </row>
    <row r="285" spans="1:8" ht="18.600000000000001" thickBot="1" x14ac:dyDescent="0.4">
      <c r="A285" s="92"/>
      <c r="C285" s="51" t="s">
        <v>1277</v>
      </c>
      <c r="D285" s="52"/>
      <c r="E285" s="48" t="s">
        <v>1277</v>
      </c>
    </row>
    <row r="286" spans="1:8" ht="18.600000000000001" thickBot="1" x14ac:dyDescent="0.4">
      <c r="A286" s="94" t="s">
        <v>1233</v>
      </c>
      <c r="C286" s="751">
        <v>1.04</v>
      </c>
      <c r="D286" s="752"/>
      <c r="E286" s="751">
        <v>4.21</v>
      </c>
      <c r="F286" s="752"/>
    </row>
    <row r="287" spans="1:8" ht="30.75" customHeight="1" x14ac:dyDescent="0.35">
      <c r="A287" s="95"/>
      <c r="B287" s="237" t="s">
        <v>414</v>
      </c>
      <c r="C287" s="261" t="s">
        <v>1207</v>
      </c>
      <c r="D287" s="262" t="s">
        <v>1211</v>
      </c>
      <c r="E287" s="115" t="s">
        <v>1207</v>
      </c>
      <c r="F287" s="201" t="s">
        <v>1211</v>
      </c>
    </row>
    <row r="288" spans="1:8" x14ac:dyDescent="0.35">
      <c r="A288" s="64" t="s">
        <v>1212</v>
      </c>
      <c r="B288" s="104">
        <v>40.555199999999999</v>
      </c>
      <c r="C288" s="75" t="e">
        <f>#REF!*1.04</f>
        <v>#REF!</v>
      </c>
      <c r="D288" s="263" t="e">
        <f>#REF!+C288</f>
        <v>#REF!</v>
      </c>
      <c r="E288" s="75">
        <f>B288*4.21</f>
        <v>170.737392</v>
      </c>
      <c r="F288" s="74">
        <f t="shared" ref="F288:F294" si="22">B288+E288</f>
        <v>211.29259200000001</v>
      </c>
    </row>
    <row r="289" spans="1:8" x14ac:dyDescent="0.35">
      <c r="A289" s="64" t="s">
        <v>1278</v>
      </c>
      <c r="B289" s="104">
        <v>1</v>
      </c>
      <c r="C289" s="120" t="e">
        <f>#REF!*1.04</f>
        <v>#REF!</v>
      </c>
      <c r="D289" s="119" t="e">
        <f>#REF!+C289</f>
        <v>#REF!</v>
      </c>
      <c r="E289" s="73">
        <v>0</v>
      </c>
      <c r="F289" s="74">
        <f t="shared" si="22"/>
        <v>1</v>
      </c>
    </row>
    <row r="290" spans="1:8" x14ac:dyDescent="0.35">
      <c r="A290" s="64" t="s">
        <v>1279</v>
      </c>
      <c r="B290" s="104">
        <v>15.295104</v>
      </c>
      <c r="C290" s="75" t="e">
        <f>#REF!*1.04</f>
        <v>#REF!</v>
      </c>
      <c r="D290" s="263" t="e">
        <f>#REF!+C290</f>
        <v>#REF!</v>
      </c>
      <c r="E290" s="75">
        <f>B290*4.21</f>
        <v>64.392387839999998</v>
      </c>
      <c r="F290" s="74">
        <f t="shared" si="22"/>
        <v>79.687491839999993</v>
      </c>
    </row>
    <row r="291" spans="1:8" x14ac:dyDescent="0.35">
      <c r="A291" s="64" t="s">
        <v>1280</v>
      </c>
      <c r="B291" s="104">
        <v>6.37296</v>
      </c>
      <c r="C291" s="75" t="e">
        <f>#REF!*1.04</f>
        <v>#REF!</v>
      </c>
      <c r="D291" s="263" t="e">
        <f>#REF!+C291</f>
        <v>#REF!</v>
      </c>
      <c r="E291" s="75">
        <f>B291*4.21</f>
        <v>26.8301616</v>
      </c>
      <c r="F291" s="74">
        <f t="shared" si="22"/>
        <v>33.203121600000003</v>
      </c>
    </row>
    <row r="292" spans="1:8" x14ac:dyDescent="0.35">
      <c r="A292" s="64" t="s">
        <v>1281</v>
      </c>
      <c r="B292" s="104">
        <v>57.704256000000001</v>
      </c>
      <c r="C292" s="75" t="e">
        <f>#REF!*1.04</f>
        <v>#REF!</v>
      </c>
      <c r="D292" s="263" t="e">
        <f>#REF!+C292</f>
        <v>#REF!</v>
      </c>
      <c r="E292" s="75">
        <f>B292*4.21</f>
        <v>242.93491775999999</v>
      </c>
      <c r="F292" s="74">
        <f t="shared" si="22"/>
        <v>300.63917376000001</v>
      </c>
    </row>
    <row r="293" spans="1:8" x14ac:dyDescent="0.35">
      <c r="A293" s="64" t="s">
        <v>1282</v>
      </c>
      <c r="B293" s="104">
        <v>38.006016000000002</v>
      </c>
      <c r="C293" s="75" t="e">
        <f>#REF!*1.04</f>
        <v>#REF!</v>
      </c>
      <c r="D293" s="263" t="e">
        <f>#REF!+C293</f>
        <v>#REF!</v>
      </c>
      <c r="E293" s="75">
        <f>B293*4.21</f>
        <v>160.00532736</v>
      </c>
      <c r="F293" s="74">
        <f t="shared" si="22"/>
        <v>198.01134336000001</v>
      </c>
    </row>
    <row r="294" spans="1:8" x14ac:dyDescent="0.35">
      <c r="A294" s="64" t="s">
        <v>1283</v>
      </c>
      <c r="B294" s="104">
        <v>35.804448000000001</v>
      </c>
      <c r="C294" s="75" t="e">
        <f>#REF!*1.04</f>
        <v>#REF!</v>
      </c>
      <c r="D294" s="263" t="e">
        <f>#REF!+C294</f>
        <v>#REF!</v>
      </c>
      <c r="E294" s="75">
        <f>B294*4.21</f>
        <v>150.73672608000001</v>
      </c>
      <c r="F294" s="74">
        <f t="shared" si="22"/>
        <v>186.54117408000002</v>
      </c>
    </row>
    <row r="295" spans="1:8" ht="18.600000000000001" thickBot="1" x14ac:dyDescent="0.4">
      <c r="A295" s="121" t="s">
        <v>1284</v>
      </c>
      <c r="B295" s="105">
        <f>(B294+B292+B291)*0.15</f>
        <v>14.982249599999999</v>
      </c>
      <c r="C295" s="223" t="e">
        <f>(C294+C292+C291)*0.15</f>
        <v>#REF!</v>
      </c>
      <c r="D295" s="264" t="e">
        <f>(D294+D292+D291)*0.15</f>
        <v>#REF!</v>
      </c>
      <c r="E295" s="80">
        <f>(E294+E292+E291)*0.15</f>
        <v>63.075270816</v>
      </c>
      <c r="F295" s="81">
        <f>(F294+F292+F291)*0.15</f>
        <v>78.057520416000003</v>
      </c>
    </row>
    <row r="296" spans="1:8" ht="18.600000000000001" thickBot="1" x14ac:dyDescent="0.4">
      <c r="A296" s="82" t="s">
        <v>1213</v>
      </c>
      <c r="B296" s="265">
        <f>SUM(B288:B295)</f>
        <v>209.7202336</v>
      </c>
      <c r="C296" s="85" t="e">
        <f>SUM(C288:C295)</f>
        <v>#REF!</v>
      </c>
      <c r="D296" s="85" t="e">
        <f>SUM(D288:D295)</f>
        <v>#REF!</v>
      </c>
      <c r="E296" s="85">
        <f>SUM(E288:E295)</f>
        <v>878.71218345600005</v>
      </c>
      <c r="F296" s="86">
        <f>SUM(F288:F295)</f>
        <v>1088.4324170560001</v>
      </c>
    </row>
    <row r="297" spans="1:8" x14ac:dyDescent="0.35">
      <c r="B297" s="48"/>
      <c r="H297"/>
    </row>
    <row r="298" spans="1:8" ht="18.600000000000001" thickBot="1" x14ac:dyDescent="0.4">
      <c r="B298" s="48"/>
      <c r="H298"/>
    </row>
    <row r="299" spans="1:8" ht="18.600000000000001" thickBot="1" x14ac:dyDescent="0.4">
      <c r="A299" s="92"/>
      <c r="C299" s="51" t="s">
        <v>1277</v>
      </c>
      <c r="D299" s="52"/>
      <c r="E299" s="48" t="s">
        <v>1277</v>
      </c>
    </row>
    <row r="300" spans="1:8" ht="18.600000000000001" thickBot="1" x14ac:dyDescent="0.4">
      <c r="A300" s="94" t="s">
        <v>1234</v>
      </c>
      <c r="C300" s="753">
        <v>1.04</v>
      </c>
      <c r="D300" s="754"/>
      <c r="E300" s="755">
        <v>4.21</v>
      </c>
      <c r="F300" s="756"/>
    </row>
    <row r="301" spans="1:8" ht="32.25" customHeight="1" thickBot="1" x14ac:dyDescent="0.4">
      <c r="A301" s="141"/>
      <c r="B301" s="142" t="s">
        <v>414</v>
      </c>
      <c r="C301" s="266" t="s">
        <v>1207</v>
      </c>
      <c r="D301" s="267" t="s">
        <v>1211</v>
      </c>
      <c r="E301" s="268" t="s">
        <v>1207</v>
      </c>
      <c r="F301" s="269" t="s">
        <v>1211</v>
      </c>
    </row>
    <row r="302" spans="1:8" x14ac:dyDescent="0.35">
      <c r="A302" s="116" t="s">
        <v>1212</v>
      </c>
      <c r="B302" s="101">
        <v>59.674080000000011</v>
      </c>
      <c r="C302" s="117" t="e">
        <f>#REF!*1.04</f>
        <v>#REF!</v>
      </c>
      <c r="D302" s="117" t="e">
        <f>#REF!+C302</f>
        <v>#REF!</v>
      </c>
      <c r="E302" s="68">
        <f>B302*4.21</f>
        <v>251.22787680000005</v>
      </c>
      <c r="F302" s="69">
        <f t="shared" ref="F302:F308" si="23">B302+E302</f>
        <v>310.90195680000005</v>
      </c>
    </row>
    <row r="303" spans="1:8" x14ac:dyDescent="0.35">
      <c r="A303" s="64" t="s">
        <v>1278</v>
      </c>
      <c r="B303" s="104">
        <v>1</v>
      </c>
      <c r="C303" s="120" t="e">
        <f>#REF!*1.04</f>
        <v>#REF!</v>
      </c>
      <c r="D303" s="119" t="e">
        <f>#REF!+C303</f>
        <v>#REF!</v>
      </c>
      <c r="E303" s="73">
        <v>0</v>
      </c>
      <c r="F303" s="74">
        <f t="shared" si="23"/>
        <v>1</v>
      </c>
    </row>
    <row r="304" spans="1:8" x14ac:dyDescent="0.35">
      <c r="A304" s="64" t="s">
        <v>1279</v>
      </c>
      <c r="B304" s="104">
        <v>15.295104</v>
      </c>
      <c r="C304" s="119" t="e">
        <f>#REF!*1.04</f>
        <v>#REF!</v>
      </c>
      <c r="D304" s="119" t="e">
        <f>#REF!+C304</f>
        <v>#REF!</v>
      </c>
      <c r="E304" s="75">
        <f>B304*4.21</f>
        <v>64.392387839999998</v>
      </c>
      <c r="F304" s="74">
        <f t="shared" si="23"/>
        <v>79.687491839999993</v>
      </c>
    </row>
    <row r="305" spans="1:8" x14ac:dyDescent="0.35">
      <c r="A305" s="64" t="s">
        <v>1280</v>
      </c>
      <c r="B305" s="104">
        <v>6.37296</v>
      </c>
      <c r="C305" s="119" t="e">
        <f>#REF!*1.04</f>
        <v>#REF!</v>
      </c>
      <c r="D305" s="119" t="e">
        <f>#REF!+C305</f>
        <v>#REF!</v>
      </c>
      <c r="E305" s="75">
        <f>B305*4.21</f>
        <v>26.8301616</v>
      </c>
      <c r="F305" s="74">
        <f t="shared" si="23"/>
        <v>33.203121600000003</v>
      </c>
    </row>
    <row r="306" spans="1:8" x14ac:dyDescent="0.35">
      <c r="A306" s="64" t="s">
        <v>1281</v>
      </c>
      <c r="B306" s="104">
        <v>57.704256000000001</v>
      </c>
      <c r="C306" s="119" t="e">
        <f>#REF!*1.04</f>
        <v>#REF!</v>
      </c>
      <c r="D306" s="119" t="e">
        <f>#REF!+C306</f>
        <v>#REF!</v>
      </c>
      <c r="E306" s="75">
        <f>B306*4.21</f>
        <v>242.93491775999999</v>
      </c>
      <c r="F306" s="74">
        <f t="shared" si="23"/>
        <v>300.63917376000001</v>
      </c>
    </row>
    <row r="307" spans="1:8" x14ac:dyDescent="0.35">
      <c r="A307" s="64" t="s">
        <v>1282</v>
      </c>
      <c r="B307" s="104">
        <v>38.006016000000002</v>
      </c>
      <c r="C307" s="119" t="e">
        <f>#REF!*1.04</f>
        <v>#REF!</v>
      </c>
      <c r="D307" s="119" t="e">
        <f>#REF!+C307</f>
        <v>#REF!</v>
      </c>
      <c r="E307" s="75">
        <f>B307*4.21</f>
        <v>160.00532736</v>
      </c>
      <c r="F307" s="74">
        <f t="shared" si="23"/>
        <v>198.01134336000001</v>
      </c>
    </row>
    <row r="308" spans="1:8" x14ac:dyDescent="0.35">
      <c r="A308" s="64" t="s">
        <v>1283</v>
      </c>
      <c r="B308" s="104">
        <v>35.804448000000001</v>
      </c>
      <c r="C308" s="119" t="e">
        <f>#REF!*1.04</f>
        <v>#REF!</v>
      </c>
      <c r="D308" s="119" t="e">
        <f>#REF!+C308</f>
        <v>#REF!</v>
      </c>
      <c r="E308" s="75">
        <f>B308*4.21</f>
        <v>150.73672608000001</v>
      </c>
      <c r="F308" s="74">
        <f t="shared" si="23"/>
        <v>186.54117408000002</v>
      </c>
    </row>
    <row r="309" spans="1:8" ht="18.600000000000001" thickBot="1" x14ac:dyDescent="0.4">
      <c r="A309" s="76" t="s">
        <v>1284</v>
      </c>
      <c r="B309" s="105">
        <f>(B308+B306+B305)*0.15</f>
        <v>14.982249599999999</v>
      </c>
      <c r="C309" s="222" t="e">
        <f>(C308+C306+C305)*0.15</f>
        <v>#REF!</v>
      </c>
      <c r="D309" s="222" t="e">
        <f>(D308+D306+D305)*0.15</f>
        <v>#REF!</v>
      </c>
      <c r="E309" s="223">
        <f>(E308+E306+E305)*0.15</f>
        <v>63.075270816</v>
      </c>
      <c r="F309" s="81">
        <f>(F308+F306+F305)*0.15</f>
        <v>78.057520416000003</v>
      </c>
    </row>
    <row r="310" spans="1:8" ht="18.600000000000001" thickBot="1" x14ac:dyDescent="0.4">
      <c r="A310" s="82" t="s">
        <v>1213</v>
      </c>
      <c r="B310" s="169">
        <f>SUM(B302:B309)</f>
        <v>228.83911359999999</v>
      </c>
      <c r="C310" s="169" t="e">
        <f>SUM(C302:C309)</f>
        <v>#REF!</v>
      </c>
      <c r="D310" s="169" t="e">
        <f>SUM(D302:D309)</f>
        <v>#REF!</v>
      </c>
      <c r="E310" s="223">
        <f>SUM(E302:E309)</f>
        <v>959.20266825600015</v>
      </c>
      <c r="F310" s="223">
        <f>SUM(F302:F309)</f>
        <v>1188.0417818559999</v>
      </c>
    </row>
    <row r="311" spans="1:8" x14ac:dyDescent="0.35">
      <c r="B311" s="48"/>
      <c r="H311"/>
    </row>
    <row r="312" spans="1:8" ht="18.600000000000001" thickBot="1" x14ac:dyDescent="0.4">
      <c r="B312" s="48"/>
      <c r="H312"/>
    </row>
    <row r="313" spans="1:8" ht="18.600000000000001" thickBot="1" x14ac:dyDescent="0.4">
      <c r="A313" s="92"/>
      <c r="C313" s="51" t="s">
        <v>1277</v>
      </c>
      <c r="D313" s="52"/>
      <c r="E313" s="48" t="s">
        <v>1277</v>
      </c>
    </row>
    <row r="314" spans="1:8" ht="18.600000000000001" thickBot="1" x14ac:dyDescent="0.4">
      <c r="A314" s="94" t="s">
        <v>1235</v>
      </c>
      <c r="B314" s="270"/>
      <c r="C314" s="749">
        <v>1.04</v>
      </c>
      <c r="D314" s="750"/>
      <c r="E314" s="751">
        <v>4.21</v>
      </c>
      <c r="F314" s="752"/>
    </row>
    <row r="315" spans="1:8" ht="28.5" customHeight="1" x14ac:dyDescent="0.35">
      <c r="A315" s="95"/>
      <c r="B315" s="271" t="s">
        <v>414</v>
      </c>
      <c r="C315" s="272" t="s">
        <v>1207</v>
      </c>
      <c r="D315" s="273" t="s">
        <v>1211</v>
      </c>
      <c r="E315" s="274" t="s">
        <v>1207</v>
      </c>
      <c r="F315" s="275" t="s">
        <v>1211</v>
      </c>
    </row>
    <row r="316" spans="1:8" x14ac:dyDescent="0.35">
      <c r="A316" s="64" t="s">
        <v>1212</v>
      </c>
      <c r="B316" s="104">
        <v>59.674080000000011</v>
      </c>
      <c r="C316" s="119" t="e">
        <f>#REF!*1.04</f>
        <v>#REF!</v>
      </c>
      <c r="D316" s="119" t="e">
        <f>#REF!+C316</f>
        <v>#REF!</v>
      </c>
      <c r="E316" s="75">
        <f>B316*4.21</f>
        <v>251.22787680000005</v>
      </c>
      <c r="F316" s="74">
        <f t="shared" ref="F316:F322" si="24">B316+E316</f>
        <v>310.90195680000005</v>
      </c>
    </row>
    <row r="317" spans="1:8" x14ac:dyDescent="0.35">
      <c r="A317" s="64" t="s">
        <v>1278</v>
      </c>
      <c r="B317" s="104">
        <v>1</v>
      </c>
      <c r="C317" s="120" t="e">
        <f>#REF!*1.04</f>
        <v>#REF!</v>
      </c>
      <c r="D317" s="119" t="e">
        <f>#REF!+C317</f>
        <v>#REF!</v>
      </c>
      <c r="E317" s="73">
        <v>0</v>
      </c>
      <c r="F317" s="74">
        <f t="shared" si="24"/>
        <v>1</v>
      </c>
    </row>
    <row r="318" spans="1:8" x14ac:dyDescent="0.35">
      <c r="A318" s="64" t="s">
        <v>1279</v>
      </c>
      <c r="B318" s="104">
        <v>15.295104</v>
      </c>
      <c r="C318" s="119" t="e">
        <f>#REF!*1.04</f>
        <v>#REF!</v>
      </c>
      <c r="D318" s="119" t="e">
        <f>#REF!+C318</f>
        <v>#REF!</v>
      </c>
      <c r="E318" s="75">
        <f>B318*4.21</f>
        <v>64.392387839999998</v>
      </c>
      <c r="F318" s="74">
        <f t="shared" si="24"/>
        <v>79.687491839999993</v>
      </c>
    </row>
    <row r="319" spans="1:8" x14ac:dyDescent="0.35">
      <c r="A319" s="64" t="s">
        <v>1280</v>
      </c>
      <c r="B319" s="104">
        <v>6.37296</v>
      </c>
      <c r="C319" s="119" t="e">
        <f>#REF!*1.04</f>
        <v>#REF!</v>
      </c>
      <c r="D319" s="119" t="e">
        <f>#REF!+C319</f>
        <v>#REF!</v>
      </c>
      <c r="E319" s="75">
        <f>B319*4.21</f>
        <v>26.8301616</v>
      </c>
      <c r="F319" s="74">
        <f t="shared" si="24"/>
        <v>33.203121600000003</v>
      </c>
    </row>
    <row r="320" spans="1:8" x14ac:dyDescent="0.35">
      <c r="A320" s="64" t="s">
        <v>1281</v>
      </c>
      <c r="B320" s="104">
        <v>57.704256000000001</v>
      </c>
      <c r="C320" s="119" t="e">
        <f>#REF!*1.04</f>
        <v>#REF!</v>
      </c>
      <c r="D320" s="119" t="e">
        <f>#REF!+C320</f>
        <v>#REF!</v>
      </c>
      <c r="E320" s="75">
        <f>B320*4.21</f>
        <v>242.93491775999999</v>
      </c>
      <c r="F320" s="74">
        <f t="shared" si="24"/>
        <v>300.63917376000001</v>
      </c>
    </row>
    <row r="321" spans="1:8" x14ac:dyDescent="0.35">
      <c r="A321" s="64" t="s">
        <v>1282</v>
      </c>
      <c r="B321" s="104">
        <v>38.006016000000002</v>
      </c>
      <c r="C321" s="119" t="e">
        <f>#REF!*1.04</f>
        <v>#REF!</v>
      </c>
      <c r="D321" s="119" t="e">
        <f>#REF!+C321</f>
        <v>#REF!</v>
      </c>
      <c r="E321" s="75">
        <f>B321*4.21</f>
        <v>160.00532736</v>
      </c>
      <c r="F321" s="74">
        <f t="shared" si="24"/>
        <v>198.01134336000001</v>
      </c>
    </row>
    <row r="322" spans="1:8" x14ac:dyDescent="0.35">
      <c r="A322" s="64" t="s">
        <v>1283</v>
      </c>
      <c r="B322" s="104">
        <v>35.804448000000001</v>
      </c>
      <c r="C322" s="119" t="e">
        <f>#REF!*1.04</f>
        <v>#REF!</v>
      </c>
      <c r="D322" s="119" t="e">
        <f>#REF!+C322</f>
        <v>#REF!</v>
      </c>
      <c r="E322" s="75">
        <f>B322*4.21</f>
        <v>150.73672608000001</v>
      </c>
      <c r="F322" s="74">
        <f t="shared" si="24"/>
        <v>186.54117408000002</v>
      </c>
    </row>
    <row r="323" spans="1:8" x14ac:dyDescent="0.35">
      <c r="A323" s="64" t="s">
        <v>1284</v>
      </c>
      <c r="B323" s="104">
        <f>(B322+B320+B319)*0.15</f>
        <v>14.982249599999999</v>
      </c>
      <c r="C323" s="222" t="e">
        <f>(C322+C320+C319)*0.15</f>
        <v>#REF!</v>
      </c>
      <c r="D323" s="222" t="e">
        <f>(D322+D320+D319)*0.15</f>
        <v>#REF!</v>
      </c>
      <c r="E323" s="223">
        <f>(E322+E320+E319)*0.15</f>
        <v>63.075270816</v>
      </c>
      <c r="F323" s="81">
        <f>(F322+F320+F319)*0.15</f>
        <v>78.057520416000003</v>
      </c>
    </row>
    <row r="324" spans="1:8" ht="18.600000000000001" thickBot="1" x14ac:dyDescent="0.4">
      <c r="A324" s="121" t="s">
        <v>1213</v>
      </c>
      <c r="B324" s="276">
        <f>SUM(B316:B323)</f>
        <v>228.83911359999999</v>
      </c>
      <c r="C324" s="102" t="e">
        <f>SUM(C316:C323)</f>
        <v>#REF!</v>
      </c>
      <c r="D324" s="71" t="e">
        <f>SUM(D316:D323)</f>
        <v>#REF!</v>
      </c>
      <c r="E324" s="277">
        <f>SUM(E316:E323)</f>
        <v>959.20266825600015</v>
      </c>
      <c r="F324" s="278">
        <f>SUM(F316:F323)</f>
        <v>1188.0417818559999</v>
      </c>
    </row>
    <row r="325" spans="1:8" x14ac:dyDescent="0.35">
      <c r="B325" s="48"/>
      <c r="H325"/>
    </row>
    <row r="326" spans="1:8" ht="18.600000000000001" thickBot="1" x14ac:dyDescent="0.4">
      <c r="B326" s="48"/>
      <c r="H326"/>
    </row>
    <row r="327" spans="1:8" ht="18.600000000000001" thickBot="1" x14ac:dyDescent="0.4">
      <c r="A327" s="92"/>
      <c r="C327" s="51" t="s">
        <v>1277</v>
      </c>
      <c r="D327" s="52"/>
      <c r="E327" s="48" t="s">
        <v>1277</v>
      </c>
    </row>
    <row r="328" spans="1:8" ht="18.600000000000001" thickBot="1" x14ac:dyDescent="0.4">
      <c r="A328" s="94" t="s">
        <v>1236</v>
      </c>
      <c r="C328" s="749">
        <v>1.04</v>
      </c>
      <c r="D328" s="750"/>
      <c r="E328" s="751">
        <v>4.21</v>
      </c>
      <c r="F328" s="752"/>
    </row>
    <row r="329" spans="1:8" ht="35.25" customHeight="1" x14ac:dyDescent="0.35">
      <c r="A329" s="279"/>
      <c r="B329" s="271" t="s">
        <v>414</v>
      </c>
      <c r="C329" s="272" t="s">
        <v>1207</v>
      </c>
      <c r="D329" s="273" t="s">
        <v>1211</v>
      </c>
      <c r="E329" s="274" t="s">
        <v>1207</v>
      </c>
      <c r="F329" s="275" t="s">
        <v>1211</v>
      </c>
    </row>
    <row r="330" spans="1:8" x14ac:dyDescent="0.35">
      <c r="A330" s="64" t="s">
        <v>1212</v>
      </c>
      <c r="B330" s="104">
        <v>59.674080000000011</v>
      </c>
      <c r="C330" s="119" t="e">
        <f>#REF!*1.04</f>
        <v>#REF!</v>
      </c>
      <c r="D330" s="119" t="e">
        <f>#REF!+C330</f>
        <v>#REF!</v>
      </c>
      <c r="E330" s="75">
        <f>B330*4.21</f>
        <v>251.22787680000005</v>
      </c>
      <c r="F330" s="74">
        <f t="shared" ref="F330:F336" si="25">B330+E330</f>
        <v>310.90195680000005</v>
      </c>
    </row>
    <row r="331" spans="1:8" x14ac:dyDescent="0.35">
      <c r="A331" s="64" t="s">
        <v>1278</v>
      </c>
      <c r="B331" s="104">
        <v>1</v>
      </c>
      <c r="C331" s="120" t="e">
        <f>#REF!*1.04</f>
        <v>#REF!</v>
      </c>
      <c r="D331" s="119" t="e">
        <f>#REF!+C331</f>
        <v>#REF!</v>
      </c>
      <c r="E331" s="73">
        <v>0</v>
      </c>
      <c r="F331" s="74">
        <f t="shared" si="25"/>
        <v>1</v>
      </c>
    </row>
    <row r="332" spans="1:8" x14ac:dyDescent="0.35">
      <c r="A332" s="64" t="s">
        <v>1279</v>
      </c>
      <c r="B332" s="104">
        <v>15.295104</v>
      </c>
      <c r="C332" s="119" t="e">
        <f>#REF!*1.04</f>
        <v>#REF!</v>
      </c>
      <c r="D332" s="119" t="e">
        <f>#REF!+C332</f>
        <v>#REF!</v>
      </c>
      <c r="E332" s="75">
        <f>B332*4.21</f>
        <v>64.392387839999998</v>
      </c>
      <c r="F332" s="74">
        <f t="shared" si="25"/>
        <v>79.687491839999993</v>
      </c>
    </row>
    <row r="333" spans="1:8" x14ac:dyDescent="0.35">
      <c r="A333" s="64" t="s">
        <v>1280</v>
      </c>
      <c r="B333" s="104">
        <v>6.37296</v>
      </c>
      <c r="C333" s="119" t="e">
        <f>#REF!*1.04</f>
        <v>#REF!</v>
      </c>
      <c r="D333" s="119" t="e">
        <f>#REF!+C333</f>
        <v>#REF!</v>
      </c>
      <c r="E333" s="75">
        <f>B333*4.21</f>
        <v>26.8301616</v>
      </c>
      <c r="F333" s="74">
        <f t="shared" si="25"/>
        <v>33.203121600000003</v>
      </c>
    </row>
    <row r="334" spans="1:8" x14ac:dyDescent="0.35">
      <c r="A334" s="64" t="s">
        <v>1281</v>
      </c>
      <c r="B334" s="104">
        <v>57.704256000000001</v>
      </c>
      <c r="C334" s="119" t="e">
        <f>#REF!*1.04</f>
        <v>#REF!</v>
      </c>
      <c r="D334" s="119" t="e">
        <f>#REF!+C334</f>
        <v>#REF!</v>
      </c>
      <c r="E334" s="75">
        <f>B334*4.21</f>
        <v>242.93491775999999</v>
      </c>
      <c r="F334" s="74">
        <f t="shared" si="25"/>
        <v>300.63917376000001</v>
      </c>
    </row>
    <row r="335" spans="1:8" x14ac:dyDescent="0.35">
      <c r="A335" s="64" t="s">
        <v>1282</v>
      </c>
      <c r="B335" s="104">
        <v>38.006016000000002</v>
      </c>
      <c r="C335" s="119" t="e">
        <f>#REF!*1.04</f>
        <v>#REF!</v>
      </c>
      <c r="D335" s="119" t="e">
        <f>#REF!+C335</f>
        <v>#REF!</v>
      </c>
      <c r="E335" s="75">
        <f>B335*4.21</f>
        <v>160.00532736</v>
      </c>
      <c r="F335" s="74">
        <f t="shared" si="25"/>
        <v>198.01134336000001</v>
      </c>
    </row>
    <row r="336" spans="1:8" x14ac:dyDescent="0.35">
      <c r="A336" s="64" t="s">
        <v>1283</v>
      </c>
      <c r="B336" s="104">
        <v>35.804448000000001</v>
      </c>
      <c r="C336" s="119" t="e">
        <f>#REF!*1.04</f>
        <v>#REF!</v>
      </c>
      <c r="D336" s="119" t="e">
        <f>#REF!+C336</f>
        <v>#REF!</v>
      </c>
      <c r="E336" s="75">
        <f>B336*4.21</f>
        <v>150.73672608000001</v>
      </c>
      <c r="F336" s="74">
        <f t="shared" si="25"/>
        <v>186.54117408000002</v>
      </c>
    </row>
    <row r="337" spans="1:8" ht="18.600000000000001" thickBot="1" x14ac:dyDescent="0.4">
      <c r="A337" s="76" t="s">
        <v>1284</v>
      </c>
      <c r="B337" s="259">
        <v>14.982249599999999</v>
      </c>
      <c r="C337" s="222" t="e">
        <f>(C336+C334+C333)*0.15</f>
        <v>#REF!</v>
      </c>
      <c r="D337" s="222" t="e">
        <f>(D336+D334+D333)*0.15</f>
        <v>#REF!</v>
      </c>
      <c r="E337" s="223">
        <f>(E336+E334+E333)*0.15</f>
        <v>63.075270816</v>
      </c>
      <c r="F337" s="81">
        <f>(F336+F334+F333)*0.15</f>
        <v>78.057520416000003</v>
      </c>
    </row>
    <row r="338" spans="1:8" ht="18.600000000000001" thickBot="1" x14ac:dyDescent="0.4">
      <c r="A338" s="82" t="s">
        <v>1213</v>
      </c>
      <c r="B338" s="169">
        <f>SUM(B330:B337)</f>
        <v>228.83911359999999</v>
      </c>
      <c r="C338" s="260" t="e">
        <f>SUM(C330:C337)</f>
        <v>#REF!</v>
      </c>
      <c r="D338" s="84" t="e">
        <f>SUM(D330:D337)</f>
        <v>#REF!</v>
      </c>
      <c r="E338" s="85">
        <f>SUM(E330:E337)</f>
        <v>959.20266825600015</v>
      </c>
      <c r="F338" s="86">
        <f>SUM(F330:F337)</f>
        <v>1188.0417818559999</v>
      </c>
    </row>
    <row r="339" spans="1:8" x14ac:dyDescent="0.35">
      <c r="B339" s="48"/>
      <c r="H339"/>
    </row>
    <row r="340" spans="1:8" ht="18.600000000000001" thickBot="1" x14ac:dyDescent="0.4">
      <c r="B340" s="48"/>
      <c r="H340"/>
    </row>
    <row r="341" spans="1:8" ht="18.600000000000001" thickBot="1" x14ac:dyDescent="0.4">
      <c r="A341" s="92"/>
      <c r="C341" s="51" t="s">
        <v>1277</v>
      </c>
      <c r="D341" s="52"/>
      <c r="E341" s="48" t="s">
        <v>1277</v>
      </c>
    </row>
    <row r="342" spans="1:8" ht="18.600000000000001" thickBot="1" x14ac:dyDescent="0.4">
      <c r="A342" s="94" t="s">
        <v>1237</v>
      </c>
      <c r="C342" s="749">
        <v>1.04</v>
      </c>
      <c r="D342" s="750"/>
      <c r="E342" s="751">
        <v>4.21</v>
      </c>
      <c r="F342" s="752"/>
    </row>
    <row r="343" spans="1:8" ht="34.5" customHeight="1" x14ac:dyDescent="0.35">
      <c r="A343" s="95"/>
      <c r="B343" s="271" t="s">
        <v>414</v>
      </c>
      <c r="C343" s="280" t="s">
        <v>1207</v>
      </c>
      <c r="D343" s="273" t="s">
        <v>1211</v>
      </c>
      <c r="E343" s="274" t="s">
        <v>1207</v>
      </c>
      <c r="F343" s="275" t="s">
        <v>1211</v>
      </c>
    </row>
    <row r="344" spans="1:8" x14ac:dyDescent="0.35">
      <c r="A344" s="64" t="s">
        <v>1212</v>
      </c>
      <c r="B344" s="104">
        <v>59.674080000000011</v>
      </c>
      <c r="C344" s="120" t="e">
        <f>#REF!*1.04</f>
        <v>#REF!</v>
      </c>
      <c r="D344" s="119" t="e">
        <f>#REF!+C344</f>
        <v>#REF!</v>
      </c>
      <c r="E344" s="75">
        <f>B344*4.21</f>
        <v>251.22787680000005</v>
      </c>
      <c r="F344" s="74">
        <f t="shared" ref="F344:F350" si="26">B344+E344</f>
        <v>310.90195680000005</v>
      </c>
    </row>
    <row r="345" spans="1:8" x14ac:dyDescent="0.35">
      <c r="A345" s="64" t="s">
        <v>1278</v>
      </c>
      <c r="B345" s="104">
        <v>1</v>
      </c>
      <c r="C345" s="120" t="e">
        <f>#REF!*1.04</f>
        <v>#REF!</v>
      </c>
      <c r="D345" s="119" t="e">
        <f>#REF!+C345</f>
        <v>#REF!</v>
      </c>
      <c r="E345" s="73">
        <v>0</v>
      </c>
      <c r="F345" s="74">
        <f t="shared" si="26"/>
        <v>1</v>
      </c>
    </row>
    <row r="346" spans="1:8" x14ac:dyDescent="0.35">
      <c r="A346" s="64" t="s">
        <v>1279</v>
      </c>
      <c r="B346" s="104">
        <v>15.295104</v>
      </c>
      <c r="C346" s="120" t="e">
        <f>#REF!*1.04</f>
        <v>#REF!</v>
      </c>
      <c r="D346" s="119" t="e">
        <f>#REF!+C346</f>
        <v>#REF!</v>
      </c>
      <c r="E346" s="75">
        <f>B346*4.21</f>
        <v>64.392387839999998</v>
      </c>
      <c r="F346" s="74">
        <f t="shared" si="26"/>
        <v>79.687491839999993</v>
      </c>
    </row>
    <row r="347" spans="1:8" x14ac:dyDescent="0.35">
      <c r="A347" s="64" t="s">
        <v>1280</v>
      </c>
      <c r="B347" s="104">
        <v>6.37296</v>
      </c>
      <c r="C347" s="120" t="e">
        <f>#REF!*1.04</f>
        <v>#REF!</v>
      </c>
      <c r="D347" s="119" t="e">
        <f>#REF!+C347</f>
        <v>#REF!</v>
      </c>
      <c r="E347" s="75">
        <f>B347*4.21</f>
        <v>26.8301616</v>
      </c>
      <c r="F347" s="74">
        <f t="shared" si="26"/>
        <v>33.203121600000003</v>
      </c>
    </row>
    <row r="348" spans="1:8" x14ac:dyDescent="0.35">
      <c r="A348" s="64" t="s">
        <v>1281</v>
      </c>
      <c r="B348" s="104">
        <v>57.704256000000001</v>
      </c>
      <c r="C348" s="120" t="e">
        <f>#REF!*1.04</f>
        <v>#REF!</v>
      </c>
      <c r="D348" s="119" t="e">
        <f>#REF!+C348</f>
        <v>#REF!</v>
      </c>
      <c r="E348" s="75">
        <f>B348*4.21</f>
        <v>242.93491775999999</v>
      </c>
      <c r="F348" s="74">
        <f t="shared" si="26"/>
        <v>300.63917376000001</v>
      </c>
    </row>
    <row r="349" spans="1:8" x14ac:dyDescent="0.35">
      <c r="A349" s="64" t="s">
        <v>1282</v>
      </c>
      <c r="B349" s="104">
        <v>38.006016000000002</v>
      </c>
      <c r="C349" s="120" t="e">
        <f>#REF!*1.04</f>
        <v>#REF!</v>
      </c>
      <c r="D349" s="119" t="e">
        <f>#REF!+C349</f>
        <v>#REF!</v>
      </c>
      <c r="E349" s="75">
        <f>B349*4.21</f>
        <v>160.00532736</v>
      </c>
      <c r="F349" s="74">
        <f t="shared" si="26"/>
        <v>198.01134336000001</v>
      </c>
    </row>
    <row r="350" spans="1:8" x14ac:dyDescent="0.35">
      <c r="A350" s="64" t="s">
        <v>1283</v>
      </c>
      <c r="B350" s="104">
        <v>35.804448000000001</v>
      </c>
      <c r="C350" s="120" t="e">
        <f>#REF!*1.04</f>
        <v>#REF!</v>
      </c>
      <c r="D350" s="119" t="e">
        <f>#REF!+C350</f>
        <v>#REF!</v>
      </c>
      <c r="E350" s="75">
        <f>B350*4.21</f>
        <v>150.73672608000001</v>
      </c>
      <c r="F350" s="74">
        <f t="shared" si="26"/>
        <v>186.54117408000002</v>
      </c>
    </row>
    <row r="351" spans="1:8" ht="18.600000000000001" thickBot="1" x14ac:dyDescent="0.4">
      <c r="A351" s="121" t="s">
        <v>1284</v>
      </c>
      <c r="B351" s="105">
        <f>(B350+B348+B347)*0.15</f>
        <v>14.982249599999999</v>
      </c>
      <c r="C351" s="218" t="e">
        <f>(C350+C348+C347)*0.15</f>
        <v>#REF!</v>
      </c>
      <c r="D351" s="222" t="e">
        <f>(D350+D348+D347)*0.15</f>
        <v>#REF!</v>
      </c>
      <c r="E351" s="223">
        <f>(E350+E348+E347)*0.15</f>
        <v>63.075270816</v>
      </c>
      <c r="F351" s="81">
        <f>(F350+F348+F347)*0.15</f>
        <v>78.057520416000003</v>
      </c>
    </row>
    <row r="352" spans="1:8" ht="18.600000000000001" thickBot="1" x14ac:dyDescent="0.4">
      <c r="A352" s="82" t="s">
        <v>1213</v>
      </c>
      <c r="B352" s="265">
        <f>SUM(B344:B351)</f>
        <v>228.83911359999999</v>
      </c>
      <c r="C352" s="84" t="e">
        <f>SUM(C344:C351)</f>
        <v>#REF!</v>
      </c>
      <c r="D352" s="84" t="e">
        <f>SUM(D344:D351)</f>
        <v>#REF!</v>
      </c>
      <c r="E352" s="85">
        <f>SUM(E344:E351)</f>
        <v>959.20266825600015</v>
      </c>
      <c r="F352" s="86">
        <f>SUM(F344:F351)</f>
        <v>1188.0417818559999</v>
      </c>
    </row>
    <row r="353" spans="1:8" x14ac:dyDescent="0.35">
      <c r="B353" s="48"/>
      <c r="H353"/>
    </row>
    <row r="354" spans="1:8" ht="18.600000000000001" thickBot="1" x14ac:dyDescent="0.4">
      <c r="B354" s="48"/>
      <c r="H354"/>
    </row>
    <row r="355" spans="1:8" ht="18.600000000000001" thickBot="1" x14ac:dyDescent="0.4">
      <c r="A355" s="92"/>
      <c r="C355" s="51" t="s">
        <v>1277</v>
      </c>
      <c r="D355" s="52"/>
      <c r="E355" s="48" t="s">
        <v>1277</v>
      </c>
    </row>
    <row r="356" spans="1:8" ht="18.600000000000001" thickBot="1" x14ac:dyDescent="0.4">
      <c r="A356" s="94" t="s">
        <v>1238</v>
      </c>
      <c r="C356" s="749">
        <v>1.04</v>
      </c>
      <c r="D356" s="750"/>
      <c r="E356" s="751">
        <v>4.21</v>
      </c>
      <c r="F356" s="752"/>
    </row>
    <row r="357" spans="1:8" ht="31.5" customHeight="1" x14ac:dyDescent="0.35">
      <c r="A357" s="95"/>
      <c r="B357" s="237" t="s">
        <v>414</v>
      </c>
      <c r="C357" s="281" t="s">
        <v>1207</v>
      </c>
      <c r="D357" s="282" t="s">
        <v>1211</v>
      </c>
      <c r="E357" s="261" t="s">
        <v>1207</v>
      </c>
      <c r="F357" s="262" t="s">
        <v>1211</v>
      </c>
    </row>
    <row r="358" spans="1:8" x14ac:dyDescent="0.35">
      <c r="A358" s="64" t="s">
        <v>1212</v>
      </c>
      <c r="B358" s="104">
        <v>59.674080000000011</v>
      </c>
      <c r="C358" s="119" t="e">
        <f>#REF!*1.04</f>
        <v>#REF!</v>
      </c>
      <c r="D358" s="119" t="e">
        <f>#REF!+C358</f>
        <v>#REF!</v>
      </c>
      <c r="E358" s="75">
        <f>B358*4.21</f>
        <v>251.22787680000005</v>
      </c>
      <c r="F358" s="74">
        <f t="shared" ref="F358:F364" si="27">B358+E358</f>
        <v>310.90195680000005</v>
      </c>
    </row>
    <row r="359" spans="1:8" x14ac:dyDescent="0.35">
      <c r="A359" s="64" t="s">
        <v>1278</v>
      </c>
      <c r="B359" s="104">
        <v>1</v>
      </c>
      <c r="C359" s="120" t="e">
        <f>#REF!*1.04</f>
        <v>#REF!</v>
      </c>
      <c r="D359" s="119" t="e">
        <f>#REF!+C359</f>
        <v>#REF!</v>
      </c>
      <c r="E359" s="73">
        <v>0</v>
      </c>
      <c r="F359" s="74">
        <f t="shared" si="27"/>
        <v>1</v>
      </c>
    </row>
    <row r="360" spans="1:8" x14ac:dyDescent="0.35">
      <c r="A360" s="64" t="s">
        <v>1279</v>
      </c>
      <c r="B360" s="104">
        <v>15.295104</v>
      </c>
      <c r="C360" s="119" t="e">
        <f>#REF!*1.04</f>
        <v>#REF!</v>
      </c>
      <c r="D360" s="119" t="e">
        <f>#REF!+C360</f>
        <v>#REF!</v>
      </c>
      <c r="E360" s="75">
        <f>B360*4.21</f>
        <v>64.392387839999998</v>
      </c>
      <c r="F360" s="74">
        <f t="shared" si="27"/>
        <v>79.687491839999993</v>
      </c>
    </row>
    <row r="361" spans="1:8" x14ac:dyDescent="0.35">
      <c r="A361" s="64" t="s">
        <v>1280</v>
      </c>
      <c r="B361" s="104">
        <v>6.37296</v>
      </c>
      <c r="C361" s="119" t="e">
        <f>#REF!*1.04</f>
        <v>#REF!</v>
      </c>
      <c r="D361" s="119" t="e">
        <f>#REF!+C361</f>
        <v>#REF!</v>
      </c>
      <c r="E361" s="75">
        <f>B361*4.21</f>
        <v>26.8301616</v>
      </c>
      <c r="F361" s="74">
        <f t="shared" si="27"/>
        <v>33.203121600000003</v>
      </c>
    </row>
    <row r="362" spans="1:8" x14ac:dyDescent="0.35">
      <c r="A362" s="64" t="s">
        <v>1281</v>
      </c>
      <c r="B362" s="104">
        <v>57.704256000000001</v>
      </c>
      <c r="C362" s="119" t="e">
        <f>#REF!*1.04</f>
        <v>#REF!</v>
      </c>
      <c r="D362" s="119" t="e">
        <f>#REF!+C362</f>
        <v>#REF!</v>
      </c>
      <c r="E362" s="75">
        <f>B362*4.21</f>
        <v>242.93491775999999</v>
      </c>
      <c r="F362" s="74">
        <f t="shared" si="27"/>
        <v>300.63917376000001</v>
      </c>
    </row>
    <row r="363" spans="1:8" x14ac:dyDescent="0.35">
      <c r="A363" s="64" t="s">
        <v>1282</v>
      </c>
      <c r="B363" s="104">
        <v>38.006016000000002</v>
      </c>
      <c r="C363" s="119" t="e">
        <f>#REF!*1.04</f>
        <v>#REF!</v>
      </c>
      <c r="D363" s="119" t="e">
        <f>#REF!+C363</f>
        <v>#REF!</v>
      </c>
      <c r="E363" s="75">
        <f>B363*4.21</f>
        <v>160.00532736</v>
      </c>
      <c r="F363" s="74">
        <f t="shared" si="27"/>
        <v>198.01134336000001</v>
      </c>
    </row>
    <row r="364" spans="1:8" x14ac:dyDescent="0.35">
      <c r="A364" s="64" t="s">
        <v>1283</v>
      </c>
      <c r="B364" s="104">
        <v>35.804448000000001</v>
      </c>
      <c r="C364" s="119" t="e">
        <f>#REF!*1.04</f>
        <v>#REF!</v>
      </c>
      <c r="D364" s="119" t="e">
        <f>#REF!+C364</f>
        <v>#REF!</v>
      </c>
      <c r="E364" s="75">
        <f>B364*4.21</f>
        <v>150.73672608000001</v>
      </c>
      <c r="F364" s="74">
        <f t="shared" si="27"/>
        <v>186.54117408000002</v>
      </c>
    </row>
    <row r="365" spans="1:8" ht="18.600000000000001" thickBot="1" x14ac:dyDescent="0.4">
      <c r="A365" s="76" t="s">
        <v>1284</v>
      </c>
      <c r="B365" s="259">
        <f>(B364+B362+B361)*0.15</f>
        <v>14.982249599999999</v>
      </c>
      <c r="C365" s="222" t="e">
        <f>(C364+C362+C361)*0.15</f>
        <v>#REF!</v>
      </c>
      <c r="D365" s="222" t="e">
        <f>(D364+D362+D361)*0.15</f>
        <v>#REF!</v>
      </c>
      <c r="E365" s="223">
        <f>(E364+E362+E361)*0.15</f>
        <v>63.075270816</v>
      </c>
      <c r="F365" s="81">
        <f>(F364+F362+F361)*0.15</f>
        <v>78.057520416000003</v>
      </c>
    </row>
    <row r="366" spans="1:8" ht="18.600000000000001" thickBot="1" x14ac:dyDescent="0.4">
      <c r="A366" s="82" t="s">
        <v>1213</v>
      </c>
      <c r="B366" s="169">
        <f>SUM(B358:B365)</f>
        <v>228.83911359999999</v>
      </c>
      <c r="C366" s="260" t="e">
        <f>SUM(C358:C365)</f>
        <v>#REF!</v>
      </c>
      <c r="D366" s="84" t="e">
        <f>SUM(D358:D365)</f>
        <v>#REF!</v>
      </c>
      <c r="E366" s="85">
        <f>SUM(E358:E365)</f>
        <v>959.20266825600015</v>
      </c>
      <c r="F366" s="86">
        <f>SUM(F358:F365)</f>
        <v>1188.0417818559999</v>
      </c>
    </row>
    <row r="367" spans="1:8" x14ac:dyDescent="0.35">
      <c r="A367" s="87"/>
      <c r="B367" s="48"/>
      <c r="H367"/>
    </row>
    <row r="368" spans="1:8" ht="18.600000000000001" thickBot="1" x14ac:dyDescent="0.4">
      <c r="B368" s="87"/>
      <c r="C368" s="283"/>
      <c r="D368" s="283"/>
    </row>
    <row r="369" spans="1:8" ht="18.600000000000001" thickBot="1" x14ac:dyDescent="0.4">
      <c r="A369" s="92"/>
      <c r="B369" s="87"/>
      <c r="C369" s="51" t="s">
        <v>1277</v>
      </c>
      <c r="D369" s="52"/>
      <c r="E369" s="284" t="s">
        <v>1277</v>
      </c>
      <c r="F369" s="285"/>
    </row>
    <row r="370" spans="1:8" ht="18.600000000000001" thickBot="1" x14ac:dyDescent="0.4">
      <c r="A370" s="94" t="s">
        <v>1239</v>
      </c>
      <c r="B370" s="48"/>
      <c r="C370" s="749">
        <v>1.04</v>
      </c>
      <c r="D370" s="750"/>
      <c r="E370" s="751">
        <v>4.21</v>
      </c>
      <c r="F370" s="752"/>
    </row>
    <row r="371" spans="1:8" ht="33" customHeight="1" x14ac:dyDescent="0.35">
      <c r="A371" s="95"/>
      <c r="B371" s="237" t="s">
        <v>414</v>
      </c>
      <c r="C371" s="281" t="s">
        <v>1207</v>
      </c>
      <c r="D371" s="282" t="s">
        <v>1211</v>
      </c>
      <c r="E371" s="261" t="s">
        <v>1207</v>
      </c>
      <c r="F371" s="262" t="s">
        <v>1211</v>
      </c>
    </row>
    <row r="372" spans="1:8" x14ac:dyDescent="0.35">
      <c r="A372" s="64" t="s">
        <v>1212</v>
      </c>
      <c r="B372" s="104">
        <v>59.674080000000011</v>
      </c>
      <c r="C372" s="119" t="e">
        <f>#REF!*1.04</f>
        <v>#REF!</v>
      </c>
      <c r="D372" s="119" t="e">
        <f>#REF!+C372</f>
        <v>#REF!</v>
      </c>
      <c r="E372" s="75">
        <f>B372*4.21</f>
        <v>251.22787680000005</v>
      </c>
      <c r="F372" s="74">
        <f t="shared" ref="F372:F378" si="28">B372+E372</f>
        <v>310.90195680000005</v>
      </c>
    </row>
    <row r="373" spans="1:8" x14ac:dyDescent="0.35">
      <c r="A373" s="64" t="s">
        <v>1278</v>
      </c>
      <c r="B373" s="104">
        <v>1</v>
      </c>
      <c r="C373" s="120" t="e">
        <f>#REF!*1.04</f>
        <v>#REF!</v>
      </c>
      <c r="D373" s="119" t="e">
        <f>#REF!+C373</f>
        <v>#REF!</v>
      </c>
      <c r="E373" s="73">
        <v>0</v>
      </c>
      <c r="F373" s="74">
        <f t="shared" si="28"/>
        <v>1</v>
      </c>
    </row>
    <row r="374" spans="1:8" x14ac:dyDescent="0.35">
      <c r="A374" s="64" t="s">
        <v>1279</v>
      </c>
      <c r="B374" s="104">
        <v>15.295104</v>
      </c>
      <c r="C374" s="119" t="e">
        <f>#REF!*1.04</f>
        <v>#REF!</v>
      </c>
      <c r="D374" s="119" t="e">
        <f>#REF!+C374</f>
        <v>#REF!</v>
      </c>
      <c r="E374" s="75">
        <f>B374*4.21</f>
        <v>64.392387839999998</v>
      </c>
      <c r="F374" s="74">
        <f t="shared" si="28"/>
        <v>79.687491839999993</v>
      </c>
    </row>
    <row r="375" spans="1:8" x14ac:dyDescent="0.35">
      <c r="A375" s="64" t="s">
        <v>1280</v>
      </c>
      <c r="B375" s="104">
        <v>6.37296</v>
      </c>
      <c r="C375" s="119" t="e">
        <f>#REF!*1.04</f>
        <v>#REF!</v>
      </c>
      <c r="D375" s="119" t="e">
        <f>#REF!+C375</f>
        <v>#REF!</v>
      </c>
      <c r="E375" s="75">
        <f>B375*4.21</f>
        <v>26.8301616</v>
      </c>
      <c r="F375" s="74">
        <f t="shared" si="28"/>
        <v>33.203121600000003</v>
      </c>
    </row>
    <row r="376" spans="1:8" x14ac:dyDescent="0.35">
      <c r="A376" s="64" t="s">
        <v>1281</v>
      </c>
      <c r="B376" s="104">
        <v>57.704256000000001</v>
      </c>
      <c r="C376" s="119" t="e">
        <f>#REF!*1.04</f>
        <v>#REF!</v>
      </c>
      <c r="D376" s="119" t="e">
        <f>#REF!+C376</f>
        <v>#REF!</v>
      </c>
      <c r="E376" s="75">
        <f>B376*4.21</f>
        <v>242.93491775999999</v>
      </c>
      <c r="F376" s="74">
        <f t="shared" si="28"/>
        <v>300.63917376000001</v>
      </c>
    </row>
    <row r="377" spans="1:8" x14ac:dyDescent="0.35">
      <c r="A377" s="64" t="s">
        <v>1282</v>
      </c>
      <c r="B377" s="104">
        <v>38.006016000000002</v>
      </c>
      <c r="C377" s="119" t="e">
        <f>#REF!*1.04</f>
        <v>#REF!</v>
      </c>
      <c r="D377" s="119" t="e">
        <f>#REF!+C377</f>
        <v>#REF!</v>
      </c>
      <c r="E377" s="75">
        <f>B377*4.21</f>
        <v>160.00532736</v>
      </c>
      <c r="F377" s="74">
        <f t="shared" si="28"/>
        <v>198.01134336000001</v>
      </c>
    </row>
    <row r="378" spans="1:8" x14ac:dyDescent="0.35">
      <c r="A378" s="64" t="s">
        <v>1283</v>
      </c>
      <c r="B378" s="104">
        <v>35.804448000000001</v>
      </c>
      <c r="C378" s="119" t="e">
        <f>#REF!*1.04</f>
        <v>#REF!</v>
      </c>
      <c r="D378" s="119" t="e">
        <f>#REF!+C378</f>
        <v>#REF!</v>
      </c>
      <c r="E378" s="75">
        <f>B378*4.21</f>
        <v>150.73672608000001</v>
      </c>
      <c r="F378" s="74">
        <f t="shared" si="28"/>
        <v>186.54117408000002</v>
      </c>
    </row>
    <row r="379" spans="1:8" ht="18.600000000000001" thickBot="1" x14ac:dyDescent="0.4">
      <c r="A379" s="121" t="s">
        <v>1284</v>
      </c>
      <c r="B379" s="259">
        <f>(B378+B376+B375)*0.15</f>
        <v>14.982249599999999</v>
      </c>
      <c r="C379" s="222" t="e">
        <f>(C378+C376+C375)*0.15</f>
        <v>#REF!</v>
      </c>
      <c r="D379" s="222" t="e">
        <f>(D378+D376+D375)*0.15</f>
        <v>#REF!</v>
      </c>
      <c r="E379" s="223">
        <f>(E378+E376+E375)*0.15</f>
        <v>63.075270816</v>
      </c>
      <c r="F379" s="81">
        <f>(F378+F376+F375)*0.15</f>
        <v>78.057520416000003</v>
      </c>
    </row>
    <row r="380" spans="1:8" ht="18.600000000000001" thickBot="1" x14ac:dyDescent="0.4">
      <c r="A380" s="82" t="s">
        <v>1213</v>
      </c>
      <c r="B380" s="169">
        <f>SUM(B372:B379)</f>
        <v>228.83911359999999</v>
      </c>
      <c r="C380" s="260" t="e">
        <f>SUM(C372:C379)</f>
        <v>#REF!</v>
      </c>
      <c r="D380" s="84" t="e">
        <f>SUM(D372:D379)</f>
        <v>#REF!</v>
      </c>
      <c r="E380" s="85">
        <f>SUM(E372:E379)</f>
        <v>959.20266825600015</v>
      </c>
      <c r="F380" s="86">
        <f>SUM(F372:F379)</f>
        <v>1188.0417818559999</v>
      </c>
    </row>
    <row r="381" spans="1:8" x14ac:dyDescent="0.35">
      <c r="A381" s="87"/>
      <c r="B381" s="48"/>
      <c r="H381"/>
    </row>
    <row r="382" spans="1:8" ht="18.600000000000001" thickBot="1" x14ac:dyDescent="0.4">
      <c r="B382" s="87"/>
      <c r="C382" s="283"/>
      <c r="D382" s="283"/>
      <c r="H382"/>
    </row>
    <row r="383" spans="1:8" ht="18.600000000000001" thickBot="1" x14ac:dyDescent="0.4">
      <c r="A383" s="87"/>
      <c r="B383" s="87"/>
      <c r="C383" s="51" t="s">
        <v>1277</v>
      </c>
      <c r="D383" s="52"/>
      <c r="E383" s="48" t="s">
        <v>1277</v>
      </c>
    </row>
    <row r="384" spans="1:8" ht="18.600000000000001" thickBot="1" x14ac:dyDescent="0.4">
      <c r="A384" s="94" t="s">
        <v>1240</v>
      </c>
      <c r="C384" s="749">
        <v>1.04</v>
      </c>
      <c r="D384" s="750"/>
      <c r="E384" s="751">
        <v>4.21</v>
      </c>
      <c r="F384" s="752"/>
    </row>
    <row r="385" spans="1:6" ht="32.25" customHeight="1" x14ac:dyDescent="0.35">
      <c r="A385" s="57"/>
      <c r="B385" s="237" t="s">
        <v>414</v>
      </c>
      <c r="C385" s="286" t="s">
        <v>1207</v>
      </c>
      <c r="D385" s="282" t="s">
        <v>1211</v>
      </c>
      <c r="E385" s="261" t="s">
        <v>1207</v>
      </c>
      <c r="F385" s="262" t="s">
        <v>1211</v>
      </c>
    </row>
    <row r="386" spans="1:6" x14ac:dyDescent="0.35">
      <c r="A386" s="156" t="s">
        <v>1212</v>
      </c>
      <c r="B386" s="104">
        <v>40.555199999999999</v>
      </c>
      <c r="C386" s="120" t="e">
        <f>#REF!*1.04</f>
        <v>#REF!</v>
      </c>
      <c r="D386" s="119" t="e">
        <f>#REF!+C386</f>
        <v>#REF!</v>
      </c>
      <c r="E386" s="75">
        <f>B386*4.21</f>
        <v>170.737392</v>
      </c>
      <c r="F386" s="74">
        <f t="shared" ref="F386:F392" si="29">B386+E386</f>
        <v>211.29259200000001</v>
      </c>
    </row>
    <row r="387" spans="1:6" x14ac:dyDescent="0.35">
      <c r="A387" s="156" t="s">
        <v>1278</v>
      </c>
      <c r="B387" s="104">
        <v>1</v>
      </c>
      <c r="C387" s="120" t="e">
        <f>#REF!*1.04</f>
        <v>#REF!</v>
      </c>
      <c r="D387" s="119" t="e">
        <f>#REF!+C387</f>
        <v>#REF!</v>
      </c>
      <c r="E387" s="73">
        <v>0</v>
      </c>
      <c r="F387" s="74">
        <f t="shared" si="29"/>
        <v>1</v>
      </c>
    </row>
    <row r="388" spans="1:6" x14ac:dyDescent="0.35">
      <c r="A388" s="156" t="s">
        <v>1279</v>
      </c>
      <c r="B388" s="104">
        <v>15.295104</v>
      </c>
      <c r="C388" s="120" t="e">
        <f>#REF!*1.04</f>
        <v>#REF!</v>
      </c>
      <c r="D388" s="119" t="e">
        <f>#REF!+C388</f>
        <v>#REF!</v>
      </c>
      <c r="E388" s="75">
        <f>B388*4.21</f>
        <v>64.392387839999998</v>
      </c>
      <c r="F388" s="74">
        <f t="shared" si="29"/>
        <v>79.687491839999993</v>
      </c>
    </row>
    <row r="389" spans="1:6" x14ac:dyDescent="0.35">
      <c r="A389" s="156" t="s">
        <v>1280</v>
      </c>
      <c r="B389" s="104">
        <v>6.37296</v>
      </c>
      <c r="C389" s="120" t="e">
        <f>#REF!*1.04</f>
        <v>#REF!</v>
      </c>
      <c r="D389" s="119" t="e">
        <f>#REF!+C389</f>
        <v>#REF!</v>
      </c>
      <c r="E389" s="75">
        <f>B389*4.21</f>
        <v>26.8301616</v>
      </c>
      <c r="F389" s="74">
        <f t="shared" si="29"/>
        <v>33.203121600000003</v>
      </c>
    </row>
    <row r="390" spans="1:6" x14ac:dyDescent="0.35">
      <c r="A390" s="156" t="s">
        <v>1281</v>
      </c>
      <c r="B390" s="104">
        <v>57.704256000000001</v>
      </c>
      <c r="C390" s="120" t="e">
        <f>#REF!*1.04</f>
        <v>#REF!</v>
      </c>
      <c r="D390" s="119" t="e">
        <f>#REF!+C390</f>
        <v>#REF!</v>
      </c>
      <c r="E390" s="75">
        <f>B390*4.21</f>
        <v>242.93491775999999</v>
      </c>
      <c r="F390" s="74">
        <f t="shared" si="29"/>
        <v>300.63917376000001</v>
      </c>
    </row>
    <row r="391" spans="1:6" x14ac:dyDescent="0.35">
      <c r="A391" s="156" t="s">
        <v>1282</v>
      </c>
      <c r="B391" s="104">
        <v>38.006016000000002</v>
      </c>
      <c r="C391" s="120" t="e">
        <f>#REF!*1.04</f>
        <v>#REF!</v>
      </c>
      <c r="D391" s="119" t="e">
        <f>#REF!+C391</f>
        <v>#REF!</v>
      </c>
      <c r="E391" s="75">
        <f>B391*4.21</f>
        <v>160.00532736</v>
      </c>
      <c r="F391" s="74">
        <f t="shared" si="29"/>
        <v>198.01134336000001</v>
      </c>
    </row>
    <row r="392" spans="1:6" x14ac:dyDescent="0.35">
      <c r="A392" s="156" t="s">
        <v>1283</v>
      </c>
      <c r="B392" s="104">
        <v>35.804448000000001</v>
      </c>
      <c r="C392" s="120" t="e">
        <f>#REF!*1.04</f>
        <v>#REF!</v>
      </c>
      <c r="D392" s="119" t="e">
        <f>#REF!+C392</f>
        <v>#REF!</v>
      </c>
      <c r="E392" s="75">
        <f>B392*4.21</f>
        <v>150.73672608000001</v>
      </c>
      <c r="F392" s="74">
        <f t="shared" si="29"/>
        <v>186.54117408000002</v>
      </c>
    </row>
    <row r="393" spans="1:6" ht="18.600000000000001" thickBot="1" x14ac:dyDescent="0.4">
      <c r="A393" s="165" t="s">
        <v>1284</v>
      </c>
      <c r="B393" s="105">
        <f>(B392+B390+B389)*0.15</f>
        <v>14.982249599999999</v>
      </c>
      <c r="C393" s="218" t="e">
        <f>(C392+C390+C389)*0.15</f>
        <v>#REF!</v>
      </c>
      <c r="D393" s="222" t="e">
        <f>(D392+D390+D389)*0.15</f>
        <v>#REF!</v>
      </c>
      <c r="E393" s="223">
        <f>(E392+E390+E389)*0.15</f>
        <v>63.075270816</v>
      </c>
      <c r="F393" s="81">
        <f>(F392+F390+F389)*0.15</f>
        <v>78.057520416000003</v>
      </c>
    </row>
    <row r="394" spans="1:6" ht="18.600000000000001" thickBot="1" x14ac:dyDescent="0.4">
      <c r="A394" s="168" t="s">
        <v>1213</v>
      </c>
      <c r="B394" s="287">
        <f>SUM(B386:B393)</f>
        <v>209.7202336</v>
      </c>
      <c r="C394" s="84" t="e">
        <f>SUM(C386:C393)</f>
        <v>#REF!</v>
      </c>
      <c r="D394" s="84" t="e">
        <f>SUM(D386:D393)</f>
        <v>#REF!</v>
      </c>
      <c r="E394" s="288">
        <f>SUM(E386:E393)</f>
        <v>878.71218345600005</v>
      </c>
      <c r="F394" s="213">
        <f>SUM(F386:F393)</f>
        <v>1088.4324170560001</v>
      </c>
    </row>
    <row r="396" spans="1:6" ht="18.600000000000001" thickBot="1" x14ac:dyDescent="0.4"/>
    <row r="397" spans="1:6" ht="18.600000000000001" thickBot="1" x14ac:dyDescent="0.4">
      <c r="A397" s="92"/>
      <c r="C397" s="51" t="s">
        <v>1277</v>
      </c>
      <c r="D397" s="52"/>
      <c r="E397" s="289" t="s">
        <v>1277</v>
      </c>
      <c r="F397" s="285"/>
    </row>
    <row r="398" spans="1:6" ht="18.600000000000001" thickBot="1" x14ac:dyDescent="0.4">
      <c r="A398" s="94" t="s">
        <v>1241</v>
      </c>
      <c r="C398" s="749">
        <v>1.04</v>
      </c>
      <c r="D398" s="750"/>
      <c r="E398" s="751">
        <v>4.21</v>
      </c>
      <c r="F398" s="752"/>
    </row>
    <row r="399" spans="1:6" ht="35.25" customHeight="1" x14ac:dyDescent="0.35">
      <c r="A399" s="95"/>
      <c r="B399" s="271" t="s">
        <v>414</v>
      </c>
      <c r="C399" s="272" t="s">
        <v>1207</v>
      </c>
      <c r="D399" s="273" t="s">
        <v>1211</v>
      </c>
      <c r="E399" s="99" t="s">
        <v>1207</v>
      </c>
      <c r="F399" s="136" t="s">
        <v>1211</v>
      </c>
    </row>
    <row r="400" spans="1:6" x14ac:dyDescent="0.35">
      <c r="A400" s="64" t="s">
        <v>1212</v>
      </c>
      <c r="B400" s="104">
        <v>40.555199999999999</v>
      </c>
      <c r="C400" s="119" t="e">
        <f>#REF!*1.04</f>
        <v>#REF!</v>
      </c>
      <c r="D400" s="119" t="e">
        <f>#REF!+C400</f>
        <v>#REF!</v>
      </c>
      <c r="E400" s="75">
        <f>B400*4.21</f>
        <v>170.737392</v>
      </c>
      <c r="F400" s="74">
        <f t="shared" ref="F400:F406" si="30">B400+E400</f>
        <v>211.29259200000001</v>
      </c>
    </row>
    <row r="401" spans="1:8" x14ac:dyDescent="0.35">
      <c r="A401" s="64" t="s">
        <v>1278</v>
      </c>
      <c r="B401" s="104">
        <v>1</v>
      </c>
      <c r="C401" s="120" t="e">
        <f>#REF!*1.04</f>
        <v>#REF!</v>
      </c>
      <c r="D401" s="119" t="e">
        <f>#REF!+C401</f>
        <v>#REF!</v>
      </c>
      <c r="E401" s="73">
        <v>0</v>
      </c>
      <c r="F401" s="74">
        <f t="shared" si="30"/>
        <v>1</v>
      </c>
      <c r="H401" s="290"/>
    </row>
    <row r="402" spans="1:8" x14ac:dyDescent="0.35">
      <c r="A402" s="64" t="s">
        <v>1279</v>
      </c>
      <c r="B402" s="104">
        <v>15.295104</v>
      </c>
      <c r="C402" s="119" t="e">
        <f>#REF!*1.04</f>
        <v>#REF!</v>
      </c>
      <c r="D402" s="119" t="e">
        <f>#REF!+C402</f>
        <v>#REF!</v>
      </c>
      <c r="E402" s="75">
        <f>B402*4.21</f>
        <v>64.392387839999998</v>
      </c>
      <c r="F402" s="74">
        <f t="shared" si="30"/>
        <v>79.687491839999993</v>
      </c>
    </row>
    <row r="403" spans="1:8" x14ac:dyDescent="0.35">
      <c r="A403" s="64" t="s">
        <v>1280</v>
      </c>
      <c r="B403" s="104">
        <v>6.37296</v>
      </c>
      <c r="C403" s="119" t="e">
        <f>#REF!*1.04</f>
        <v>#REF!</v>
      </c>
      <c r="D403" s="119" t="e">
        <f>#REF!+C403</f>
        <v>#REF!</v>
      </c>
      <c r="E403" s="75">
        <f>B403*4.21</f>
        <v>26.8301616</v>
      </c>
      <c r="F403" s="74">
        <f t="shared" si="30"/>
        <v>33.203121600000003</v>
      </c>
    </row>
    <row r="404" spans="1:8" x14ac:dyDescent="0.35">
      <c r="A404" s="64" t="s">
        <v>1281</v>
      </c>
      <c r="B404" s="104">
        <v>57.704256000000001</v>
      </c>
      <c r="C404" s="119" t="e">
        <f>#REF!*1.04</f>
        <v>#REF!</v>
      </c>
      <c r="D404" s="119" t="e">
        <f>#REF!+C404</f>
        <v>#REF!</v>
      </c>
      <c r="E404" s="75">
        <f>B404*4.21</f>
        <v>242.93491775999999</v>
      </c>
      <c r="F404" s="74">
        <f t="shared" si="30"/>
        <v>300.63917376000001</v>
      </c>
    </row>
    <row r="405" spans="1:8" x14ac:dyDescent="0.35">
      <c r="A405" s="64" t="s">
        <v>1282</v>
      </c>
      <c r="B405" s="104">
        <v>38.006016000000002</v>
      </c>
      <c r="C405" s="119" t="e">
        <f>#REF!*1.04</f>
        <v>#REF!</v>
      </c>
      <c r="D405" s="119" t="e">
        <f>#REF!+C405</f>
        <v>#REF!</v>
      </c>
      <c r="E405" s="75">
        <f>B405*4.21</f>
        <v>160.00532736</v>
      </c>
      <c r="F405" s="74">
        <f t="shared" si="30"/>
        <v>198.01134336000001</v>
      </c>
    </row>
    <row r="406" spans="1:8" x14ac:dyDescent="0.35">
      <c r="A406" s="64" t="s">
        <v>1283</v>
      </c>
      <c r="B406" s="104">
        <v>35.804448000000001</v>
      </c>
      <c r="C406" s="119" t="e">
        <f>#REF!*1.04</f>
        <v>#REF!</v>
      </c>
      <c r="D406" s="119" t="e">
        <f>#REF!+C406</f>
        <v>#REF!</v>
      </c>
      <c r="E406" s="75">
        <f>B406*4.21</f>
        <v>150.73672608000001</v>
      </c>
      <c r="F406" s="74">
        <f t="shared" si="30"/>
        <v>186.54117408000002</v>
      </c>
    </row>
    <row r="407" spans="1:8" ht="18.600000000000001" thickBot="1" x14ac:dyDescent="0.4">
      <c r="A407" s="121" t="s">
        <v>1284</v>
      </c>
      <c r="B407" s="105">
        <f>(B406+B404+B403)*0.15</f>
        <v>14.982249599999999</v>
      </c>
      <c r="C407" s="222" t="e">
        <f>(C406+C404+C403)*0.15</f>
        <v>#REF!</v>
      </c>
      <c r="D407" s="222" t="e">
        <f>(D406+D404+D403)*0.15</f>
        <v>#REF!</v>
      </c>
      <c r="E407" s="80">
        <f>(E406+E404+E403)*0.15</f>
        <v>63.075270816</v>
      </c>
      <c r="F407" s="81">
        <f>(F406+F404+F403)*0.15</f>
        <v>78.057520416000003</v>
      </c>
    </row>
    <row r="408" spans="1:8" ht="18.600000000000001" thickBot="1" x14ac:dyDescent="0.4">
      <c r="A408" s="82" t="s">
        <v>1213</v>
      </c>
      <c r="B408" s="169">
        <f>SUM(B400:B407)</f>
        <v>209.7202336</v>
      </c>
      <c r="C408" s="260" t="e">
        <f>SUM(C400:C407)</f>
        <v>#REF!</v>
      </c>
      <c r="D408" s="84" t="e">
        <f>SUM(D400:D407)</f>
        <v>#REF!</v>
      </c>
      <c r="E408" s="85">
        <f>SUM(E400:E407)</f>
        <v>878.71218345600005</v>
      </c>
      <c r="F408" s="86">
        <f>SUM(F400:F407)</f>
        <v>1088.4324170560001</v>
      </c>
    </row>
  </sheetData>
  <mergeCells count="57">
    <mergeCell ref="C48:D48"/>
    <mergeCell ref="E48:F48"/>
    <mergeCell ref="E6:F6"/>
    <mergeCell ref="C20:D20"/>
    <mergeCell ref="E20:F20"/>
    <mergeCell ref="C34:D34"/>
    <mergeCell ref="E34:F34"/>
    <mergeCell ref="C62:D62"/>
    <mergeCell ref="E62:F62"/>
    <mergeCell ref="C76:D76"/>
    <mergeCell ref="E76:F76"/>
    <mergeCell ref="C90:D90"/>
    <mergeCell ref="E90:F90"/>
    <mergeCell ref="C104:D104"/>
    <mergeCell ref="E104:F104"/>
    <mergeCell ref="C118:D118"/>
    <mergeCell ref="E118:F118"/>
    <mergeCell ref="C132:D132"/>
    <mergeCell ref="E132:F132"/>
    <mergeCell ref="C146:D146"/>
    <mergeCell ref="E146:F146"/>
    <mergeCell ref="C160:D160"/>
    <mergeCell ref="E160:F160"/>
    <mergeCell ref="C174:D174"/>
    <mergeCell ref="E174:F174"/>
    <mergeCell ref="C188:D188"/>
    <mergeCell ref="E188:F188"/>
    <mergeCell ref="C202:D202"/>
    <mergeCell ref="E202:F202"/>
    <mergeCell ref="C216:D216"/>
    <mergeCell ref="E216:F216"/>
    <mergeCell ref="C230:D230"/>
    <mergeCell ref="E230:F230"/>
    <mergeCell ref="C244:D244"/>
    <mergeCell ref="E244:F244"/>
    <mergeCell ref="C258:D258"/>
    <mergeCell ref="E258:F258"/>
    <mergeCell ref="C272:D272"/>
    <mergeCell ref="E272:F272"/>
    <mergeCell ref="C286:D286"/>
    <mergeCell ref="E286:F286"/>
    <mergeCell ref="C300:D300"/>
    <mergeCell ref="E300:F300"/>
    <mergeCell ref="C314:D314"/>
    <mergeCell ref="E314:F314"/>
    <mergeCell ref="C328:D328"/>
    <mergeCell ref="E328:F328"/>
    <mergeCell ref="C342:D342"/>
    <mergeCell ref="E342:F342"/>
    <mergeCell ref="C398:D398"/>
    <mergeCell ref="E398:F398"/>
    <mergeCell ref="C356:D356"/>
    <mergeCell ref="E356:F356"/>
    <mergeCell ref="C370:D370"/>
    <mergeCell ref="E370:F370"/>
    <mergeCell ref="C384:D384"/>
    <mergeCell ref="E384:F384"/>
  </mergeCells>
  <pageMargins left="0.7" right="0.7" top="0.75" bottom="0.75" header="0.3" footer="0.3"/>
  <pageSetup scale="87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36"/>
  <sheetViews>
    <sheetView zoomScaleNormal="100" workbookViewId="0"/>
  </sheetViews>
  <sheetFormatPr defaultRowHeight="18" x14ac:dyDescent="0.35"/>
  <cols>
    <col min="1" max="1" width="23.6640625" style="362" customWidth="1"/>
    <col min="2" max="2" width="18" style="524" customWidth="1"/>
    <col min="3" max="3" width="15" style="453" customWidth="1"/>
    <col min="4" max="4" width="20.88671875" style="50" customWidth="1"/>
    <col min="5" max="5" width="19.33203125" style="401" customWidth="1"/>
    <col min="7" max="7" width="14" style="453" customWidth="1"/>
    <col min="8" max="8" width="14" style="50" customWidth="1"/>
    <col min="9" max="9" width="14" style="401" customWidth="1"/>
    <col min="10" max="10" width="13.33203125" customWidth="1"/>
  </cols>
  <sheetData>
    <row r="1" spans="1:10" ht="15.6" x14ac:dyDescent="0.3">
      <c r="A1" s="410" t="s">
        <v>0</v>
      </c>
      <c r="B1" s="510"/>
      <c r="C1" s="439"/>
      <c r="D1" s="440"/>
      <c r="E1" s="439"/>
      <c r="G1" s="439"/>
      <c r="H1" s="440"/>
      <c r="I1" s="439"/>
    </row>
    <row r="2" spans="1:10" ht="15.6" x14ac:dyDescent="0.3">
      <c r="A2" s="410"/>
      <c r="B2" s="510"/>
      <c r="C2" s="439"/>
      <c r="D2" s="440"/>
      <c r="E2" s="439"/>
      <c r="G2" s="439"/>
      <c r="H2" s="440"/>
      <c r="I2" s="439"/>
    </row>
    <row r="3" spans="1:10" ht="15.6" x14ac:dyDescent="0.3">
      <c r="A3" s="410"/>
      <c r="B3" s="510"/>
      <c r="C3" s="439"/>
      <c r="D3" s="440"/>
      <c r="E3" s="439"/>
      <c r="G3" s="439"/>
      <c r="H3" s="440"/>
      <c r="I3" s="439"/>
    </row>
    <row r="4" spans="1:10" ht="15.6" x14ac:dyDescent="0.3">
      <c r="A4" s="3" t="s">
        <v>1452</v>
      </c>
      <c r="B4" s="510"/>
      <c r="C4" s="439"/>
      <c r="D4" s="440"/>
      <c r="E4" s="439"/>
      <c r="G4" s="439"/>
      <c r="H4" s="440"/>
      <c r="I4" s="439"/>
    </row>
    <row r="5" spans="1:10" ht="15.6" x14ac:dyDescent="0.3">
      <c r="A5" s="410"/>
      <c r="B5" s="510"/>
      <c r="C5" s="439"/>
      <c r="D5" s="440"/>
      <c r="E5" s="439"/>
      <c r="G5" s="439"/>
      <c r="H5" s="440"/>
      <c r="I5" s="439"/>
    </row>
    <row r="6" spans="1:10" ht="16.2" thickBot="1" x14ac:dyDescent="0.35">
      <c r="A6" s="411" t="s">
        <v>1210</v>
      </c>
      <c r="B6" s="17"/>
      <c r="C6" s="439"/>
      <c r="D6" s="440"/>
      <c r="E6" s="439"/>
      <c r="G6" s="439"/>
      <c r="H6" s="440"/>
      <c r="I6" s="439"/>
    </row>
    <row r="7" spans="1:10" ht="31.8" thickBot="1" x14ac:dyDescent="0.35">
      <c r="A7" s="412"/>
      <c r="B7" s="587" t="s">
        <v>1434</v>
      </c>
      <c r="C7" s="548" t="s">
        <v>1435</v>
      </c>
      <c r="D7" s="549" t="s">
        <v>1207</v>
      </c>
      <c r="E7" s="550" t="s">
        <v>1436</v>
      </c>
      <c r="G7" s="441"/>
      <c r="H7" s="442"/>
      <c r="I7" s="443"/>
    </row>
    <row r="8" spans="1:10" ht="15.6" x14ac:dyDescent="0.3">
      <c r="A8" s="413" t="s">
        <v>1212</v>
      </c>
      <c r="B8" s="529">
        <v>3356.5337472000001</v>
      </c>
      <c r="C8" s="538">
        <v>1.5000000000000002</v>
      </c>
      <c r="D8" s="539">
        <f t="shared" ref="D8:D14" si="0">SUM(B8*C8)</f>
        <v>5034.8006208000006</v>
      </c>
      <c r="E8" s="540">
        <f t="shared" ref="E8:E14" si="1">SUM(B8+D8)</f>
        <v>8391.3343679999998</v>
      </c>
      <c r="F8" s="458"/>
      <c r="G8" s="444"/>
      <c r="H8" s="445"/>
      <c r="I8" s="446"/>
      <c r="J8" s="496"/>
    </row>
    <row r="9" spans="1:10" ht="15.6" x14ac:dyDescent="0.3">
      <c r="A9" s="413" t="s">
        <v>1437</v>
      </c>
      <c r="B9" s="522">
        <v>1</v>
      </c>
      <c r="C9" s="456">
        <v>1.5</v>
      </c>
      <c r="D9" s="455">
        <f t="shared" si="0"/>
        <v>1.5</v>
      </c>
      <c r="E9" s="457">
        <f t="shared" si="1"/>
        <v>2.5</v>
      </c>
      <c r="F9" s="458"/>
      <c r="G9" s="444"/>
      <c r="H9" s="445"/>
      <c r="I9" s="446"/>
      <c r="J9" s="496"/>
    </row>
    <row r="10" spans="1:10" ht="15.6" x14ac:dyDescent="0.3">
      <c r="A10" s="413" t="s">
        <v>1438</v>
      </c>
      <c r="B10" s="522">
        <v>140.66049695999999</v>
      </c>
      <c r="C10" s="456">
        <v>1.5</v>
      </c>
      <c r="D10" s="455">
        <f t="shared" si="0"/>
        <v>210.99074543999998</v>
      </c>
      <c r="E10" s="457">
        <f t="shared" si="1"/>
        <v>351.6512424</v>
      </c>
      <c r="F10" s="458"/>
      <c r="G10" s="444"/>
      <c r="H10" s="445"/>
      <c r="I10" s="446"/>
      <c r="J10" s="496"/>
    </row>
    <row r="11" spans="1:10" ht="15.6" x14ac:dyDescent="0.3">
      <c r="A11" s="413" t="s">
        <v>1439</v>
      </c>
      <c r="B11" s="522">
        <v>65.802550080000003</v>
      </c>
      <c r="C11" s="456">
        <v>1.5</v>
      </c>
      <c r="D11" s="455">
        <f t="shared" si="0"/>
        <v>98.703825120000005</v>
      </c>
      <c r="E11" s="457">
        <f t="shared" si="1"/>
        <v>164.50637520000001</v>
      </c>
      <c r="F11" s="458"/>
      <c r="G11" s="444"/>
      <c r="H11" s="445"/>
      <c r="I11" s="446"/>
      <c r="J11" s="496"/>
    </row>
    <row r="12" spans="1:10" ht="15.6" x14ac:dyDescent="0.3">
      <c r="A12" s="413" t="s">
        <v>1440</v>
      </c>
      <c r="B12" s="522">
        <v>418.35933215999989</v>
      </c>
      <c r="C12" s="456">
        <v>1.5</v>
      </c>
      <c r="D12" s="455">
        <f t="shared" si="0"/>
        <v>627.53899823999984</v>
      </c>
      <c r="E12" s="457">
        <f t="shared" si="1"/>
        <v>1045.8983303999998</v>
      </c>
      <c r="F12" s="458"/>
      <c r="G12" s="444"/>
      <c r="H12" s="445"/>
      <c r="I12" s="446"/>
      <c r="J12" s="496"/>
    </row>
    <row r="13" spans="1:10" ht="15.6" x14ac:dyDescent="0.3">
      <c r="A13" s="413" t="s">
        <v>1441</v>
      </c>
      <c r="B13" s="522">
        <v>198.01134336000001</v>
      </c>
      <c r="C13" s="456">
        <v>1.5000000000000002</v>
      </c>
      <c r="D13" s="455">
        <f t="shared" si="0"/>
        <v>297.01701504000005</v>
      </c>
      <c r="E13" s="457">
        <f t="shared" si="1"/>
        <v>495.02835840000006</v>
      </c>
      <c r="F13" s="458"/>
      <c r="G13" s="444"/>
      <c r="H13" s="445"/>
      <c r="I13" s="446"/>
      <c r="J13" s="496"/>
    </row>
    <row r="14" spans="1:10" ht="15.6" x14ac:dyDescent="0.3">
      <c r="A14" s="413" t="s">
        <v>1442</v>
      </c>
      <c r="B14" s="522">
        <v>186.54117408000002</v>
      </c>
      <c r="C14" s="456">
        <v>1.5</v>
      </c>
      <c r="D14" s="455">
        <f t="shared" si="0"/>
        <v>279.81176112000003</v>
      </c>
      <c r="E14" s="457">
        <f t="shared" si="1"/>
        <v>466.35293520000005</v>
      </c>
      <c r="F14" s="458"/>
      <c r="G14" s="444"/>
      <c r="H14" s="445"/>
      <c r="I14" s="446"/>
      <c r="J14" s="496"/>
    </row>
    <row r="15" spans="1:10" ht="16.2" thickBot="1" x14ac:dyDescent="0.35">
      <c r="A15" s="414" t="s">
        <v>1443</v>
      </c>
      <c r="B15" s="523">
        <v>100.60545844799998</v>
      </c>
      <c r="C15" s="502"/>
      <c r="D15" s="498">
        <f>(D14+D12+D11)*14.5%</f>
        <v>145.87791474959997</v>
      </c>
      <c r="E15" s="503">
        <f>(E14+E12+E11)*14.5%</f>
        <v>243.12985791599999</v>
      </c>
      <c r="F15" s="458"/>
      <c r="G15" s="439"/>
      <c r="H15" s="445"/>
      <c r="I15" s="446"/>
      <c r="J15" s="496"/>
    </row>
    <row r="16" spans="1:10" ht="16.2" thickBot="1" x14ac:dyDescent="0.35">
      <c r="A16" s="415" t="s">
        <v>1213</v>
      </c>
      <c r="B16" s="509">
        <f>SUM(B8:B15)</f>
        <v>4467.5141022879998</v>
      </c>
      <c r="C16" s="499"/>
      <c r="D16" s="500">
        <f>SUM(D8:D15)</f>
        <v>6696.2408805096011</v>
      </c>
      <c r="E16" s="501">
        <f>SUM(E8:E15)</f>
        <v>11160.401467516</v>
      </c>
      <c r="F16" s="458"/>
      <c r="G16" s="439"/>
      <c r="H16" s="447"/>
      <c r="I16" s="447"/>
      <c r="J16" s="496"/>
    </row>
    <row r="17" spans="1:11" ht="15.6" x14ac:dyDescent="0.3">
      <c r="A17" s="416"/>
      <c r="B17" s="513"/>
      <c r="C17" s="449"/>
      <c r="D17" s="450"/>
      <c r="E17" s="448"/>
      <c r="F17" s="458"/>
      <c r="G17" s="449"/>
      <c r="H17" s="450"/>
      <c r="I17" s="448"/>
      <c r="J17" s="496"/>
    </row>
    <row r="18" spans="1:11" ht="15.6" x14ac:dyDescent="0.3">
      <c r="A18" s="416"/>
      <c r="B18" s="510"/>
      <c r="C18" s="439"/>
      <c r="D18" s="445"/>
      <c r="E18" s="448"/>
      <c r="F18" s="458"/>
      <c r="G18" s="449"/>
      <c r="H18" s="450"/>
      <c r="I18" s="448"/>
      <c r="J18" s="496"/>
      <c r="K18" s="406"/>
    </row>
    <row r="19" spans="1:11" ht="15.6" x14ac:dyDescent="0.3">
      <c r="A19" s="417"/>
      <c r="B19" s="510"/>
      <c r="C19" s="439"/>
      <c r="D19" s="445"/>
      <c r="E19" s="451"/>
      <c r="F19" s="458"/>
      <c r="G19" s="439"/>
      <c r="H19" s="445"/>
      <c r="I19" s="448"/>
      <c r="J19" s="496"/>
    </row>
    <row r="20" spans="1:11" ht="16.2" thickBot="1" x14ac:dyDescent="0.35">
      <c r="A20" s="418" t="s">
        <v>1214</v>
      </c>
      <c r="B20" s="17"/>
      <c r="C20" s="439"/>
      <c r="D20" s="445"/>
      <c r="E20" s="451"/>
      <c r="F20" s="458"/>
      <c r="G20" s="439"/>
      <c r="H20" s="445"/>
      <c r="I20" s="451"/>
      <c r="J20" s="496"/>
    </row>
    <row r="21" spans="1:11" ht="31.8" thickBot="1" x14ac:dyDescent="0.35">
      <c r="A21" s="419"/>
      <c r="B21" s="591" t="s">
        <v>1434</v>
      </c>
      <c r="C21" s="595" t="s">
        <v>1435</v>
      </c>
      <c r="D21" s="596" t="s">
        <v>1207</v>
      </c>
      <c r="E21" s="550" t="s">
        <v>1436</v>
      </c>
      <c r="F21" s="458"/>
      <c r="G21" s="439"/>
      <c r="H21" s="445"/>
      <c r="I21" s="451"/>
      <c r="J21" s="496"/>
    </row>
    <row r="22" spans="1:11" ht="15.6" x14ac:dyDescent="0.3">
      <c r="A22" s="413" t="s">
        <v>1212</v>
      </c>
      <c r="B22" s="528">
        <v>869.92178591999993</v>
      </c>
      <c r="C22" s="552">
        <v>1.5000000000000002</v>
      </c>
      <c r="D22" s="533">
        <f t="shared" ref="D22:D28" si="2">SUM(B22*C22)</f>
        <v>1304.8826788800002</v>
      </c>
      <c r="E22" s="556">
        <f t="shared" ref="E22:E28" si="3">B22+D22</f>
        <v>2174.8044648</v>
      </c>
      <c r="F22" s="458"/>
      <c r="G22" s="441"/>
      <c r="H22" s="442"/>
      <c r="I22" s="497"/>
      <c r="J22" s="496"/>
    </row>
    <row r="23" spans="1:11" ht="15.6" x14ac:dyDescent="0.3">
      <c r="A23" s="413" t="s">
        <v>1437</v>
      </c>
      <c r="B23" s="522">
        <v>1</v>
      </c>
      <c r="C23" s="553">
        <v>1.5</v>
      </c>
      <c r="D23" s="534">
        <f t="shared" si="2"/>
        <v>1.5</v>
      </c>
      <c r="E23" s="557">
        <f t="shared" si="3"/>
        <v>2.5</v>
      </c>
      <c r="F23" s="458"/>
      <c r="G23" s="444"/>
      <c r="H23" s="445"/>
      <c r="I23" s="446"/>
      <c r="J23" s="496"/>
    </row>
    <row r="24" spans="1:11" ht="15.6" x14ac:dyDescent="0.3">
      <c r="A24" s="413" t="s">
        <v>1438</v>
      </c>
      <c r="B24" s="522">
        <v>140.66049695999999</v>
      </c>
      <c r="C24" s="553">
        <v>1.5</v>
      </c>
      <c r="D24" s="534">
        <f t="shared" si="2"/>
        <v>210.99074543999998</v>
      </c>
      <c r="E24" s="557">
        <f t="shared" si="3"/>
        <v>351.6512424</v>
      </c>
      <c r="F24" s="458"/>
      <c r="G24" s="444"/>
      <c r="H24" s="445"/>
      <c r="I24" s="446"/>
      <c r="J24" s="496"/>
    </row>
    <row r="25" spans="1:11" ht="15.6" x14ac:dyDescent="0.3">
      <c r="A25" s="413" t="s">
        <v>1439</v>
      </c>
      <c r="B25" s="522">
        <v>65.802550080000003</v>
      </c>
      <c r="C25" s="553">
        <v>1.5</v>
      </c>
      <c r="D25" s="534">
        <f t="shared" si="2"/>
        <v>98.703825120000005</v>
      </c>
      <c r="E25" s="557">
        <f t="shared" si="3"/>
        <v>164.50637520000001</v>
      </c>
      <c r="F25" s="458"/>
      <c r="G25" s="444"/>
      <c r="H25" s="445"/>
      <c r="I25" s="446"/>
      <c r="J25" s="496"/>
    </row>
    <row r="26" spans="1:11" ht="15.6" x14ac:dyDescent="0.3">
      <c r="A26" s="413" t="s">
        <v>1440</v>
      </c>
      <c r="B26" s="522">
        <v>418.35933215999989</v>
      </c>
      <c r="C26" s="553">
        <v>1.5</v>
      </c>
      <c r="D26" s="534">
        <f t="shared" si="2"/>
        <v>627.53899823999984</v>
      </c>
      <c r="E26" s="557">
        <f t="shared" si="3"/>
        <v>1045.8983303999998</v>
      </c>
      <c r="F26" s="458"/>
      <c r="G26" s="444"/>
      <c r="H26" s="445"/>
      <c r="I26" s="446"/>
      <c r="J26" s="496"/>
    </row>
    <row r="27" spans="1:11" ht="15.6" x14ac:dyDescent="0.3">
      <c r="A27" s="413" t="s">
        <v>1441</v>
      </c>
      <c r="B27" s="522">
        <v>198.01134336000001</v>
      </c>
      <c r="C27" s="553">
        <v>1.5000000000000002</v>
      </c>
      <c r="D27" s="534">
        <f t="shared" si="2"/>
        <v>297.01701504000005</v>
      </c>
      <c r="E27" s="557">
        <f t="shared" si="3"/>
        <v>495.02835840000006</v>
      </c>
      <c r="F27" s="458"/>
      <c r="G27" s="444"/>
      <c r="H27" s="445"/>
      <c r="I27" s="446"/>
      <c r="J27" s="496"/>
    </row>
    <row r="28" spans="1:11" ht="15.6" x14ac:dyDescent="0.3">
      <c r="A28" s="413" t="s">
        <v>1442</v>
      </c>
      <c r="B28" s="522">
        <v>186.54117408000002</v>
      </c>
      <c r="C28" s="553">
        <v>1.5</v>
      </c>
      <c r="D28" s="534">
        <f t="shared" si="2"/>
        <v>279.81176112000003</v>
      </c>
      <c r="E28" s="557">
        <f t="shared" si="3"/>
        <v>466.35293520000005</v>
      </c>
      <c r="F28" s="458"/>
      <c r="G28" s="444"/>
      <c r="H28" s="445"/>
      <c r="I28" s="446"/>
      <c r="J28" s="496"/>
    </row>
    <row r="29" spans="1:11" ht="16.2" thickBot="1" x14ac:dyDescent="0.35">
      <c r="A29" s="414" t="s">
        <v>1443</v>
      </c>
      <c r="B29" s="523">
        <v>100.60545844799998</v>
      </c>
      <c r="C29" s="554"/>
      <c r="D29" s="535">
        <f>(D28+D26+D25)*14.5%</f>
        <v>145.87791474959997</v>
      </c>
      <c r="E29" s="517">
        <f>(E28+E26+E25)*14.5%</f>
        <v>243.12985791599999</v>
      </c>
      <c r="F29" s="458"/>
      <c r="G29" s="444"/>
      <c r="H29" s="445"/>
      <c r="I29" s="446"/>
      <c r="J29" s="496"/>
    </row>
    <row r="30" spans="1:11" ht="16.2" thickBot="1" x14ac:dyDescent="0.35">
      <c r="A30" s="415" t="s">
        <v>1213</v>
      </c>
      <c r="B30" s="505">
        <v>1980.9021410079997</v>
      </c>
      <c r="C30" s="547"/>
      <c r="D30" s="500">
        <f>SUM(D22:D29)</f>
        <v>2966.3229385895997</v>
      </c>
      <c r="E30" s="501">
        <f>SUM(E22:E29)</f>
        <v>4943.8715643160003</v>
      </c>
      <c r="F30" s="458"/>
      <c r="G30" s="439"/>
      <c r="H30" s="445"/>
      <c r="I30" s="446"/>
      <c r="J30" s="496"/>
    </row>
    <row r="31" spans="1:11" ht="15.6" x14ac:dyDescent="0.3">
      <c r="A31" s="416"/>
      <c r="B31" s="513"/>
      <c r="C31" s="449"/>
      <c r="D31" s="450"/>
      <c r="E31" s="448"/>
      <c r="F31" s="458"/>
      <c r="G31" s="439"/>
      <c r="H31" s="447"/>
      <c r="I31" s="447"/>
      <c r="J31" s="496"/>
    </row>
    <row r="32" spans="1:11" ht="15.6" x14ac:dyDescent="0.3">
      <c r="A32" s="416"/>
      <c r="B32" s="510"/>
      <c r="C32" s="439"/>
      <c r="D32" s="445"/>
      <c r="E32" s="448"/>
      <c r="F32" s="458"/>
      <c r="G32" s="439"/>
      <c r="H32" s="447"/>
      <c r="I32" s="447"/>
      <c r="J32" s="496"/>
    </row>
    <row r="33" spans="1:10" ht="15.6" x14ac:dyDescent="0.3">
      <c r="A33" s="417"/>
      <c r="B33" s="510"/>
      <c r="C33" s="439"/>
      <c r="D33" s="445"/>
      <c r="E33" s="451"/>
      <c r="F33" s="458"/>
      <c r="G33" s="449"/>
      <c r="H33" s="450"/>
      <c r="I33" s="448"/>
      <c r="J33" s="496"/>
    </row>
    <row r="34" spans="1:10" ht="16.2" thickBot="1" x14ac:dyDescent="0.35">
      <c r="A34" s="418" t="s">
        <v>1215</v>
      </c>
      <c r="B34" s="17"/>
      <c r="C34" s="439"/>
      <c r="D34" s="445"/>
      <c r="E34" s="451"/>
      <c r="F34" s="458"/>
      <c r="G34" s="439"/>
      <c r="H34" s="445"/>
      <c r="I34" s="448"/>
      <c r="J34" s="496"/>
    </row>
    <row r="35" spans="1:10" ht="31.8" thickBot="1" x14ac:dyDescent="0.35">
      <c r="A35" s="420"/>
      <c r="B35" s="591" t="s">
        <v>1434</v>
      </c>
      <c r="C35" s="588" t="s">
        <v>1435</v>
      </c>
      <c r="D35" s="590" t="s">
        <v>1207</v>
      </c>
      <c r="E35" s="589" t="s">
        <v>1436</v>
      </c>
      <c r="F35" s="458"/>
      <c r="G35" s="439"/>
      <c r="H35" s="445"/>
      <c r="I35" s="451"/>
      <c r="J35" s="496"/>
    </row>
    <row r="36" spans="1:10" ht="15.6" x14ac:dyDescent="0.3">
      <c r="A36" s="421" t="s">
        <v>1212</v>
      </c>
      <c r="B36" s="528">
        <v>1740.44726496</v>
      </c>
      <c r="C36" s="568">
        <v>1.5000000000000002</v>
      </c>
      <c r="D36" s="533">
        <f t="shared" ref="D36:D42" si="4">SUM(B36*C36)</f>
        <v>2610.6708974400003</v>
      </c>
      <c r="E36" s="569">
        <f t="shared" ref="E36:E42" si="5">D36+B36</f>
        <v>4351.1181624000001</v>
      </c>
      <c r="F36" s="458"/>
      <c r="G36" s="439"/>
      <c r="H36" s="445"/>
      <c r="I36" s="451"/>
      <c r="J36" s="496"/>
    </row>
    <row r="37" spans="1:10" ht="15.6" x14ac:dyDescent="0.3">
      <c r="A37" s="413" t="s">
        <v>1437</v>
      </c>
      <c r="B37" s="522">
        <v>1</v>
      </c>
      <c r="C37" s="553">
        <v>1.5</v>
      </c>
      <c r="D37" s="534">
        <f t="shared" si="4"/>
        <v>1.5</v>
      </c>
      <c r="E37" s="557">
        <f t="shared" si="5"/>
        <v>2.5</v>
      </c>
      <c r="F37" s="458"/>
      <c r="G37" s="441"/>
      <c r="H37" s="442"/>
      <c r="I37" s="443"/>
      <c r="J37" s="496"/>
    </row>
    <row r="38" spans="1:10" ht="15.6" x14ac:dyDescent="0.3">
      <c r="A38" s="413" t="s">
        <v>1438</v>
      </c>
      <c r="B38" s="522">
        <v>140.66049695999999</v>
      </c>
      <c r="C38" s="553">
        <v>1.5</v>
      </c>
      <c r="D38" s="534">
        <f t="shared" si="4"/>
        <v>210.99074543999998</v>
      </c>
      <c r="E38" s="557">
        <f t="shared" si="5"/>
        <v>351.6512424</v>
      </c>
      <c r="F38" s="458"/>
      <c r="G38" s="444"/>
      <c r="H38" s="445"/>
      <c r="I38" s="446"/>
      <c r="J38" s="496"/>
    </row>
    <row r="39" spans="1:10" ht="15.6" x14ac:dyDescent="0.3">
      <c r="A39" s="413" t="s">
        <v>1439</v>
      </c>
      <c r="B39" s="522">
        <v>65.802550080000003</v>
      </c>
      <c r="C39" s="553">
        <v>1.5</v>
      </c>
      <c r="D39" s="534">
        <f t="shared" si="4"/>
        <v>98.703825120000005</v>
      </c>
      <c r="E39" s="557">
        <f t="shared" si="5"/>
        <v>164.50637520000001</v>
      </c>
      <c r="F39" s="458"/>
      <c r="G39" s="444"/>
      <c r="H39" s="445"/>
      <c r="I39" s="446"/>
      <c r="J39" s="496"/>
    </row>
    <row r="40" spans="1:10" ht="15.6" x14ac:dyDescent="0.3">
      <c r="A40" s="413" t="s">
        <v>1440</v>
      </c>
      <c r="B40" s="522">
        <v>418.35933215999989</v>
      </c>
      <c r="C40" s="553">
        <v>1.5</v>
      </c>
      <c r="D40" s="534">
        <f t="shared" si="4"/>
        <v>627.53899823999984</v>
      </c>
      <c r="E40" s="557">
        <f t="shared" si="5"/>
        <v>1045.8983303999998</v>
      </c>
      <c r="F40" s="458"/>
      <c r="G40" s="444"/>
      <c r="H40" s="445"/>
      <c r="I40" s="446"/>
      <c r="J40" s="496"/>
    </row>
    <row r="41" spans="1:10" ht="15.6" x14ac:dyDescent="0.3">
      <c r="A41" s="413" t="s">
        <v>1441</v>
      </c>
      <c r="B41" s="522">
        <v>198.01134336000001</v>
      </c>
      <c r="C41" s="553">
        <v>1.5000000000000002</v>
      </c>
      <c r="D41" s="534">
        <f t="shared" si="4"/>
        <v>297.01701504000005</v>
      </c>
      <c r="E41" s="557">
        <f t="shared" si="5"/>
        <v>495.02835840000006</v>
      </c>
      <c r="F41" s="458"/>
      <c r="G41" s="444"/>
      <c r="H41" s="445"/>
      <c r="I41" s="446"/>
      <c r="J41" s="496"/>
    </row>
    <row r="42" spans="1:10" ht="15.6" x14ac:dyDescent="0.3">
      <c r="A42" s="413" t="s">
        <v>1442</v>
      </c>
      <c r="B42" s="522">
        <v>186.54117408000002</v>
      </c>
      <c r="C42" s="553">
        <v>1.5</v>
      </c>
      <c r="D42" s="534">
        <f t="shared" si="4"/>
        <v>279.81176112000003</v>
      </c>
      <c r="E42" s="557">
        <f t="shared" si="5"/>
        <v>466.35293520000005</v>
      </c>
      <c r="F42" s="458"/>
      <c r="G42" s="444"/>
      <c r="H42" s="445"/>
      <c r="I42" s="446"/>
      <c r="J42" s="496"/>
    </row>
    <row r="43" spans="1:10" ht="16.2" thickBot="1" x14ac:dyDescent="0.35">
      <c r="A43" s="422" t="s">
        <v>1443</v>
      </c>
      <c r="B43" s="523">
        <v>100.60545844799998</v>
      </c>
      <c r="C43" s="554"/>
      <c r="D43" s="535">
        <f>(D42+D40+D39)*14.5%</f>
        <v>145.87791474959997</v>
      </c>
      <c r="E43" s="517">
        <f>(E42+E40+E39)*14.5%</f>
        <v>243.12985791599999</v>
      </c>
      <c r="F43" s="458"/>
      <c r="G43" s="444"/>
      <c r="H43" s="445"/>
      <c r="I43" s="446"/>
      <c r="J43" s="496"/>
    </row>
    <row r="44" spans="1:10" ht="16.2" thickBot="1" x14ac:dyDescent="0.35">
      <c r="A44" s="423" t="s">
        <v>1213</v>
      </c>
      <c r="B44" s="509">
        <v>2851.4276200479999</v>
      </c>
      <c r="C44" s="567"/>
      <c r="D44" s="559">
        <f>SUM(D36:D43)</f>
        <v>4272.1111571495994</v>
      </c>
      <c r="E44" s="560">
        <f>SUM(E36:E43)</f>
        <v>7120.185261915999</v>
      </c>
      <c r="F44" s="458"/>
      <c r="G44" s="444"/>
      <c r="H44" s="445"/>
      <c r="I44" s="446"/>
      <c r="J44" s="496"/>
    </row>
    <row r="45" spans="1:10" ht="15.6" x14ac:dyDescent="0.3">
      <c r="A45" s="416"/>
      <c r="B45" s="513"/>
      <c r="C45" s="449"/>
      <c r="D45" s="450"/>
      <c r="E45" s="448"/>
      <c r="F45" s="458"/>
      <c r="G45" s="439"/>
      <c r="H45" s="445"/>
      <c r="I45" s="446"/>
      <c r="J45" s="496"/>
    </row>
    <row r="46" spans="1:10" ht="15.6" x14ac:dyDescent="0.3">
      <c r="A46" s="416"/>
      <c r="B46" s="510"/>
      <c r="C46" s="439"/>
      <c r="D46" s="445"/>
      <c r="E46" s="448"/>
      <c r="F46" s="458"/>
      <c r="G46" s="439"/>
      <c r="H46" s="445"/>
      <c r="I46" s="446"/>
      <c r="J46" s="496"/>
    </row>
    <row r="47" spans="1:10" ht="15.6" x14ac:dyDescent="0.3">
      <c r="A47" s="417"/>
      <c r="B47" s="510"/>
      <c r="C47" s="439"/>
      <c r="D47" s="445"/>
      <c r="E47" s="451"/>
      <c r="F47" s="458"/>
      <c r="G47" s="439"/>
      <c r="H47" s="447"/>
      <c r="I47" s="447"/>
      <c r="J47" s="496"/>
    </row>
    <row r="48" spans="1:10" ht="16.2" thickBot="1" x14ac:dyDescent="0.35">
      <c r="A48" s="418" t="s">
        <v>1216</v>
      </c>
      <c r="B48" s="17"/>
      <c r="C48" s="439"/>
      <c r="D48" s="445"/>
      <c r="E48" s="451"/>
      <c r="F48" s="458"/>
      <c r="G48" s="449"/>
      <c r="H48" s="450"/>
      <c r="I48" s="448"/>
      <c r="J48" s="496"/>
    </row>
    <row r="49" spans="1:10" ht="31.8" thickBot="1" x14ac:dyDescent="0.35">
      <c r="A49" s="420"/>
      <c r="B49" s="587" t="s">
        <v>1434</v>
      </c>
      <c r="C49" s="548" t="s">
        <v>1435</v>
      </c>
      <c r="D49" s="549" t="s">
        <v>1207</v>
      </c>
      <c r="E49" s="550" t="s">
        <v>1436</v>
      </c>
      <c r="F49" s="458"/>
      <c r="G49" s="439"/>
      <c r="H49" s="445"/>
      <c r="I49" s="448"/>
      <c r="J49" s="496"/>
    </row>
    <row r="50" spans="1:10" ht="15.6" x14ac:dyDescent="0.3">
      <c r="A50" s="421" t="s">
        <v>1212</v>
      </c>
      <c r="B50" s="529">
        <v>2859.0906163200002</v>
      </c>
      <c r="C50" s="552">
        <v>1.5000000000000002</v>
      </c>
      <c r="D50" s="533">
        <f t="shared" ref="D50:D56" si="6">SUM(B50*C50)</f>
        <v>4288.6359244800005</v>
      </c>
      <c r="E50" s="556">
        <f t="shared" ref="E50:E56" si="7">D50+B50</f>
        <v>7147.7265408000003</v>
      </c>
      <c r="F50" s="458"/>
      <c r="G50" s="439"/>
      <c r="H50" s="445"/>
      <c r="I50" s="451"/>
      <c r="J50" s="496"/>
    </row>
    <row r="51" spans="1:10" ht="15.6" x14ac:dyDescent="0.3">
      <c r="A51" s="413" t="s">
        <v>1437</v>
      </c>
      <c r="B51" s="522">
        <v>1</v>
      </c>
      <c r="C51" s="553">
        <v>1.5</v>
      </c>
      <c r="D51" s="534">
        <f t="shared" si="6"/>
        <v>1.5</v>
      </c>
      <c r="E51" s="557">
        <f t="shared" si="7"/>
        <v>2.5</v>
      </c>
      <c r="F51" s="458"/>
      <c r="G51" s="439"/>
      <c r="H51" s="445"/>
      <c r="I51" s="451"/>
      <c r="J51" s="496"/>
    </row>
    <row r="52" spans="1:10" ht="15.6" x14ac:dyDescent="0.3">
      <c r="A52" s="413" t="s">
        <v>1438</v>
      </c>
      <c r="B52" s="522">
        <v>140.66049695999999</v>
      </c>
      <c r="C52" s="553">
        <v>1.5</v>
      </c>
      <c r="D52" s="534">
        <f t="shared" si="6"/>
        <v>210.99074543999998</v>
      </c>
      <c r="E52" s="557">
        <f t="shared" si="7"/>
        <v>351.6512424</v>
      </c>
      <c r="F52" s="458"/>
      <c r="G52" s="441"/>
      <c r="H52" s="442"/>
      <c r="I52" s="443"/>
      <c r="J52" s="496"/>
    </row>
    <row r="53" spans="1:10" ht="15.6" x14ac:dyDescent="0.3">
      <c r="A53" s="413" t="s">
        <v>1439</v>
      </c>
      <c r="B53" s="522">
        <v>65.802550080000003</v>
      </c>
      <c r="C53" s="553">
        <v>1.5</v>
      </c>
      <c r="D53" s="534">
        <f t="shared" si="6"/>
        <v>98.703825120000005</v>
      </c>
      <c r="E53" s="557">
        <f t="shared" si="7"/>
        <v>164.50637520000001</v>
      </c>
      <c r="F53" s="458"/>
      <c r="G53" s="444"/>
      <c r="H53" s="445"/>
      <c r="I53" s="446"/>
      <c r="J53" s="496"/>
    </row>
    <row r="54" spans="1:10" ht="15.6" x14ac:dyDescent="0.3">
      <c r="A54" s="413" t="s">
        <v>1440</v>
      </c>
      <c r="B54" s="522">
        <v>418.35933215999989</v>
      </c>
      <c r="C54" s="553">
        <v>1.5</v>
      </c>
      <c r="D54" s="534">
        <f t="shared" si="6"/>
        <v>627.53899823999984</v>
      </c>
      <c r="E54" s="557">
        <f t="shared" si="7"/>
        <v>1045.8983303999998</v>
      </c>
      <c r="F54" s="458"/>
      <c r="G54" s="444"/>
      <c r="H54" s="445"/>
      <c r="I54" s="446"/>
      <c r="J54" s="496"/>
    </row>
    <row r="55" spans="1:10" ht="15.6" x14ac:dyDescent="0.3">
      <c r="A55" s="413" t="s">
        <v>1441</v>
      </c>
      <c r="B55" s="522">
        <v>198.01134336000001</v>
      </c>
      <c r="C55" s="553">
        <v>1.5000000000000002</v>
      </c>
      <c r="D55" s="534">
        <f t="shared" si="6"/>
        <v>297.01701504000005</v>
      </c>
      <c r="E55" s="557">
        <f t="shared" si="7"/>
        <v>495.02835840000006</v>
      </c>
      <c r="F55" s="458"/>
      <c r="G55" s="444"/>
      <c r="H55" s="445"/>
      <c r="I55" s="446"/>
      <c r="J55" s="496"/>
    </row>
    <row r="56" spans="1:10" ht="15.6" x14ac:dyDescent="0.3">
      <c r="A56" s="413" t="s">
        <v>1442</v>
      </c>
      <c r="B56" s="522">
        <v>186.54117408000002</v>
      </c>
      <c r="C56" s="553">
        <v>1.5</v>
      </c>
      <c r="D56" s="534">
        <f t="shared" si="6"/>
        <v>279.81176112000003</v>
      </c>
      <c r="E56" s="557">
        <f t="shared" si="7"/>
        <v>466.35293520000005</v>
      </c>
      <c r="F56" s="458"/>
      <c r="G56" s="444"/>
      <c r="H56" s="445"/>
      <c r="I56" s="446"/>
      <c r="J56" s="496"/>
    </row>
    <row r="57" spans="1:10" ht="16.2" thickBot="1" x14ac:dyDescent="0.35">
      <c r="A57" s="422" t="s">
        <v>1443</v>
      </c>
      <c r="B57" s="523">
        <v>100.60545844799998</v>
      </c>
      <c r="C57" s="564"/>
      <c r="D57" s="545">
        <f>(D56+D54+D53)*14.5%</f>
        <v>145.87791474959997</v>
      </c>
      <c r="E57" s="565">
        <f>(E56+E54+E53)*14.5%</f>
        <v>243.12985791599999</v>
      </c>
      <c r="F57" s="458"/>
      <c r="G57" s="444"/>
      <c r="H57" s="445"/>
      <c r="I57" s="446"/>
      <c r="J57" s="496"/>
    </row>
    <row r="58" spans="1:10" ht="16.2" thickBot="1" x14ac:dyDescent="0.35">
      <c r="A58" s="423" t="s">
        <v>1213</v>
      </c>
      <c r="B58" s="509">
        <v>3970.0709714079994</v>
      </c>
      <c r="C58" s="566"/>
      <c r="D58" s="536">
        <f>SUM(D50:D57)</f>
        <v>5950.076184189601</v>
      </c>
      <c r="E58" s="558">
        <f>SUM(E50:E57)</f>
        <v>9916.7936403160002</v>
      </c>
      <c r="F58" s="458"/>
      <c r="G58" s="444"/>
      <c r="H58" s="445"/>
      <c r="I58" s="446"/>
      <c r="J58" s="496"/>
    </row>
    <row r="59" spans="1:10" ht="15.6" x14ac:dyDescent="0.3">
      <c r="A59" s="3"/>
      <c r="B59" s="513"/>
      <c r="C59" s="449"/>
      <c r="D59" s="450"/>
      <c r="E59" s="448"/>
      <c r="F59" s="458"/>
      <c r="G59" s="444"/>
      <c r="H59" s="445"/>
      <c r="I59" s="446"/>
      <c r="J59" s="496"/>
    </row>
    <row r="60" spans="1:10" ht="15.6" x14ac:dyDescent="0.3">
      <c r="A60" s="3"/>
      <c r="B60" s="510"/>
      <c r="C60" s="439"/>
      <c r="D60" s="451"/>
      <c r="E60" s="448"/>
      <c r="F60" s="458"/>
      <c r="G60" s="444"/>
      <c r="H60" s="445"/>
      <c r="I60" s="446"/>
      <c r="J60" s="496"/>
    </row>
    <row r="61" spans="1:10" ht="15.6" x14ac:dyDescent="0.3">
      <c r="A61" s="417"/>
      <c r="B61" s="510"/>
      <c r="C61" s="439"/>
      <c r="D61" s="445"/>
      <c r="E61" s="451"/>
      <c r="F61" s="458"/>
      <c r="G61" s="439"/>
      <c r="H61" s="445"/>
      <c r="I61" s="446"/>
      <c r="J61" s="496"/>
    </row>
    <row r="62" spans="1:10" ht="16.2" thickBot="1" x14ac:dyDescent="0.35">
      <c r="A62" s="418" t="s">
        <v>1217</v>
      </c>
      <c r="B62" s="17"/>
      <c r="C62" s="439"/>
      <c r="D62" s="445"/>
      <c r="E62" s="451"/>
      <c r="F62" s="458"/>
      <c r="G62" s="439"/>
      <c r="H62" s="447"/>
      <c r="I62" s="447"/>
      <c r="J62" s="496"/>
    </row>
    <row r="63" spans="1:10" ht="31.8" thickBot="1" x14ac:dyDescent="0.35">
      <c r="A63" s="424"/>
      <c r="B63" s="508" t="s">
        <v>1434</v>
      </c>
      <c r="C63" s="592" t="s">
        <v>1435</v>
      </c>
      <c r="D63" s="549" t="s">
        <v>1207</v>
      </c>
      <c r="E63" s="550" t="s">
        <v>1436</v>
      </c>
      <c r="F63" s="458"/>
      <c r="G63" s="449"/>
      <c r="H63" s="450"/>
      <c r="I63" s="448"/>
      <c r="J63" s="496"/>
    </row>
    <row r="64" spans="1:10" ht="15.6" x14ac:dyDescent="0.3">
      <c r="A64" s="425" t="s">
        <v>1212</v>
      </c>
      <c r="B64" s="528">
        <v>1740.44726496</v>
      </c>
      <c r="C64" s="572">
        <v>1.5000000000000002</v>
      </c>
      <c r="D64" s="533">
        <f t="shared" ref="D64:D70" si="8">SUM(B64*C64)</f>
        <v>2610.6708974400003</v>
      </c>
      <c r="E64" s="556">
        <f t="shared" ref="E64:E70" si="9">SUM(D64+B64)</f>
        <v>4351.1181624000001</v>
      </c>
      <c r="F64" s="458"/>
      <c r="G64" s="439"/>
      <c r="H64" s="451"/>
      <c r="I64" s="448"/>
      <c r="J64" s="496"/>
    </row>
    <row r="65" spans="1:10" ht="15.6" x14ac:dyDescent="0.3">
      <c r="A65" s="413" t="s">
        <v>1437</v>
      </c>
      <c r="B65" s="522">
        <v>1</v>
      </c>
      <c r="C65" s="551">
        <v>1.5</v>
      </c>
      <c r="D65" s="534">
        <f t="shared" si="8"/>
        <v>1.5</v>
      </c>
      <c r="E65" s="557">
        <f t="shared" si="9"/>
        <v>2.5</v>
      </c>
      <c r="F65" s="458"/>
      <c r="G65" s="439"/>
      <c r="H65" s="445"/>
      <c r="I65" s="451"/>
      <c r="J65" s="496"/>
    </row>
    <row r="66" spans="1:10" ht="15.6" x14ac:dyDescent="0.3">
      <c r="A66" s="413" t="s">
        <v>1438</v>
      </c>
      <c r="B66" s="522">
        <v>140.66049695999999</v>
      </c>
      <c r="C66" s="551">
        <v>1.5</v>
      </c>
      <c r="D66" s="534">
        <f t="shared" si="8"/>
        <v>210.99074543999998</v>
      </c>
      <c r="E66" s="557">
        <f t="shared" si="9"/>
        <v>351.6512424</v>
      </c>
      <c r="F66" s="458"/>
      <c r="G66" s="439"/>
      <c r="H66" s="445"/>
      <c r="I66" s="451"/>
      <c r="J66" s="496"/>
    </row>
    <row r="67" spans="1:10" ht="15.6" x14ac:dyDescent="0.3">
      <c r="A67" s="413" t="s">
        <v>1439</v>
      </c>
      <c r="B67" s="522">
        <v>65.802550080000003</v>
      </c>
      <c r="C67" s="551">
        <v>1.5</v>
      </c>
      <c r="D67" s="534">
        <f t="shared" si="8"/>
        <v>98.703825120000005</v>
      </c>
      <c r="E67" s="557">
        <f t="shared" si="9"/>
        <v>164.50637520000001</v>
      </c>
      <c r="F67" s="458"/>
      <c r="G67" s="441"/>
      <c r="H67" s="442"/>
      <c r="I67" s="443"/>
      <c r="J67" s="496"/>
    </row>
    <row r="68" spans="1:10" ht="15.6" x14ac:dyDescent="0.3">
      <c r="A68" s="413" t="s">
        <v>1440</v>
      </c>
      <c r="B68" s="522">
        <v>418.35933215999989</v>
      </c>
      <c r="C68" s="551">
        <v>1.5</v>
      </c>
      <c r="D68" s="534">
        <f t="shared" si="8"/>
        <v>627.53899823999984</v>
      </c>
      <c r="E68" s="557">
        <f t="shared" si="9"/>
        <v>1045.8983303999998</v>
      </c>
      <c r="F68" s="458"/>
      <c r="G68" s="444"/>
      <c r="H68" s="445"/>
      <c r="I68" s="446"/>
      <c r="J68" s="496"/>
    </row>
    <row r="69" spans="1:10" ht="15.6" x14ac:dyDescent="0.3">
      <c r="A69" s="413" t="s">
        <v>1441</v>
      </c>
      <c r="B69" s="522">
        <v>198.01134336000001</v>
      </c>
      <c r="C69" s="551">
        <v>1.5000000000000002</v>
      </c>
      <c r="D69" s="534">
        <f t="shared" si="8"/>
        <v>297.01701504000005</v>
      </c>
      <c r="E69" s="557">
        <f t="shared" si="9"/>
        <v>495.02835840000006</v>
      </c>
      <c r="F69" s="458"/>
      <c r="G69" s="444"/>
      <c r="H69" s="445"/>
      <c r="I69" s="446"/>
      <c r="J69" s="496"/>
    </row>
    <row r="70" spans="1:10" ht="15.6" x14ac:dyDescent="0.3">
      <c r="A70" s="413" t="s">
        <v>1442</v>
      </c>
      <c r="B70" s="522">
        <v>186.54117408000002</v>
      </c>
      <c r="C70" s="551">
        <v>1.5</v>
      </c>
      <c r="D70" s="534">
        <f t="shared" si="8"/>
        <v>279.81176112000003</v>
      </c>
      <c r="E70" s="557">
        <f t="shared" si="9"/>
        <v>466.35293520000005</v>
      </c>
      <c r="F70" s="458"/>
      <c r="G70" s="444"/>
      <c r="H70" s="445"/>
      <c r="I70" s="446"/>
      <c r="J70" s="496"/>
    </row>
    <row r="71" spans="1:10" ht="16.2" thickBot="1" x14ac:dyDescent="0.35">
      <c r="A71" s="414" t="s">
        <v>1443</v>
      </c>
      <c r="B71" s="530">
        <v>100.60545844799998</v>
      </c>
      <c r="C71" s="573"/>
      <c r="D71" s="535">
        <f>(D70+D68+D67)*14.5%</f>
        <v>145.87791474959997</v>
      </c>
      <c r="E71" s="565">
        <f>(E70+E68+E67)*14.5%</f>
        <v>243.12985791599999</v>
      </c>
      <c r="F71" s="458"/>
      <c r="G71" s="444"/>
      <c r="H71" s="445"/>
      <c r="I71" s="446"/>
      <c r="J71" s="496"/>
    </row>
    <row r="72" spans="1:10" ht="16.2" thickBot="1" x14ac:dyDescent="0.35">
      <c r="A72" s="415" t="s">
        <v>1213</v>
      </c>
      <c r="B72" s="537">
        <v>2851.4276200479999</v>
      </c>
      <c r="C72" s="574"/>
      <c r="D72" s="536">
        <f>SUM(D64:D71)</f>
        <v>4272.1111571495994</v>
      </c>
      <c r="E72" s="558">
        <f>SUM(E64:E71)</f>
        <v>7120.185261915999</v>
      </c>
      <c r="F72" s="458"/>
      <c r="G72" s="444"/>
      <c r="H72" s="445"/>
      <c r="I72" s="446"/>
      <c r="J72" s="496"/>
    </row>
    <row r="73" spans="1:10" ht="15.6" x14ac:dyDescent="0.3">
      <c r="A73" s="3"/>
      <c r="B73" s="513"/>
      <c r="C73" s="449"/>
      <c r="D73" s="450"/>
      <c r="E73" s="448"/>
      <c r="F73" s="458"/>
      <c r="G73" s="444"/>
      <c r="H73" s="445"/>
      <c r="I73" s="446"/>
      <c r="J73" s="496"/>
    </row>
    <row r="74" spans="1:10" ht="15.6" x14ac:dyDescent="0.3">
      <c r="A74" s="3"/>
      <c r="B74" s="510"/>
      <c r="C74" s="439"/>
      <c r="D74" s="451"/>
      <c r="E74" s="448"/>
      <c r="F74" s="458"/>
      <c r="G74" s="444"/>
      <c r="H74" s="445"/>
      <c r="I74" s="446"/>
      <c r="J74" s="496"/>
    </row>
    <row r="75" spans="1:10" ht="15.6" x14ac:dyDescent="0.3">
      <c r="A75" s="417"/>
      <c r="B75" s="510"/>
      <c r="C75" s="439"/>
      <c r="D75" s="445"/>
      <c r="E75" s="451"/>
      <c r="F75" s="458"/>
      <c r="G75" s="444"/>
      <c r="H75" s="445"/>
      <c r="I75" s="446"/>
      <c r="J75" s="496"/>
    </row>
    <row r="76" spans="1:10" ht="16.2" thickBot="1" x14ac:dyDescent="0.35">
      <c r="A76" s="418" t="s">
        <v>1218</v>
      </c>
      <c r="B76" s="17"/>
      <c r="C76" s="439"/>
      <c r="D76" s="445"/>
      <c r="E76" s="451"/>
      <c r="F76" s="458"/>
      <c r="G76" s="439"/>
      <c r="H76" s="445"/>
      <c r="I76" s="446"/>
      <c r="J76" s="496"/>
    </row>
    <row r="77" spans="1:10" ht="31.8" thickBot="1" x14ac:dyDescent="0.35">
      <c r="A77" s="412"/>
      <c r="B77" s="508" t="s">
        <v>1434</v>
      </c>
      <c r="C77" s="597" t="s">
        <v>1435</v>
      </c>
      <c r="D77" s="505" t="s">
        <v>1207</v>
      </c>
      <c r="E77" s="586" t="s">
        <v>1436</v>
      </c>
      <c r="F77" s="458"/>
      <c r="G77" s="439"/>
      <c r="H77" s="447"/>
      <c r="I77" s="447"/>
      <c r="J77" s="496"/>
    </row>
    <row r="78" spans="1:10" ht="15.6" x14ac:dyDescent="0.3">
      <c r="A78" s="426" t="s">
        <v>1212</v>
      </c>
      <c r="B78" s="541">
        <v>1491.7256995199998</v>
      </c>
      <c r="C78" s="575">
        <v>1.5000000000000002</v>
      </c>
      <c r="D78" s="541">
        <f t="shared" ref="D78:D84" si="10">SUM(B78*C78)</f>
        <v>2237.5885492799998</v>
      </c>
      <c r="E78" s="556">
        <f t="shared" ref="E78:E84" si="11">SUM(D78+B78)</f>
        <v>3729.3142487999994</v>
      </c>
      <c r="F78" s="458"/>
      <c r="G78" s="449"/>
      <c r="H78" s="450"/>
      <c r="I78" s="448"/>
      <c r="J78" s="496"/>
    </row>
    <row r="79" spans="1:10" ht="15.6" x14ac:dyDescent="0.3">
      <c r="A79" s="426" t="s">
        <v>1437</v>
      </c>
      <c r="B79" s="534">
        <v>1</v>
      </c>
      <c r="C79" s="576">
        <v>1.5</v>
      </c>
      <c r="D79" s="534">
        <f t="shared" si="10"/>
        <v>1.5</v>
      </c>
      <c r="E79" s="557">
        <f t="shared" si="11"/>
        <v>2.5</v>
      </c>
      <c r="F79" s="458"/>
      <c r="G79" s="439"/>
      <c r="H79" s="451"/>
      <c r="I79" s="448"/>
      <c r="J79" s="496"/>
    </row>
    <row r="80" spans="1:10" ht="15.6" x14ac:dyDescent="0.3">
      <c r="A80" s="426" t="s">
        <v>1438</v>
      </c>
      <c r="B80" s="534">
        <v>140.66049695999999</v>
      </c>
      <c r="C80" s="576">
        <v>1.5</v>
      </c>
      <c r="D80" s="534">
        <f t="shared" si="10"/>
        <v>210.99074543999998</v>
      </c>
      <c r="E80" s="557">
        <f t="shared" si="11"/>
        <v>351.6512424</v>
      </c>
      <c r="F80" s="458"/>
      <c r="G80" s="439"/>
      <c r="H80" s="445"/>
      <c r="I80" s="451"/>
      <c r="J80" s="496"/>
    </row>
    <row r="81" spans="1:10" ht="15.6" x14ac:dyDescent="0.3">
      <c r="A81" s="426" t="s">
        <v>1439</v>
      </c>
      <c r="B81" s="534">
        <v>65.802550080000003</v>
      </c>
      <c r="C81" s="576">
        <v>1.5</v>
      </c>
      <c r="D81" s="534">
        <f t="shared" si="10"/>
        <v>98.703825120000005</v>
      </c>
      <c r="E81" s="557">
        <f t="shared" si="11"/>
        <v>164.50637520000001</v>
      </c>
      <c r="F81" s="458"/>
      <c r="G81" s="439"/>
      <c r="H81" s="445"/>
      <c r="I81" s="451"/>
      <c r="J81" s="496"/>
    </row>
    <row r="82" spans="1:10" ht="15.6" x14ac:dyDescent="0.3">
      <c r="A82" s="426" t="s">
        <v>1440</v>
      </c>
      <c r="B82" s="534">
        <v>418.35933215999989</v>
      </c>
      <c r="C82" s="576">
        <v>1.5</v>
      </c>
      <c r="D82" s="534">
        <f t="shared" si="10"/>
        <v>627.53899823999984</v>
      </c>
      <c r="E82" s="557">
        <f t="shared" si="11"/>
        <v>1045.8983303999998</v>
      </c>
      <c r="F82" s="458"/>
      <c r="G82" s="441"/>
      <c r="H82" s="442"/>
      <c r="I82" s="443"/>
      <c r="J82" s="496"/>
    </row>
    <row r="83" spans="1:10" ht="15.6" x14ac:dyDescent="0.3">
      <c r="A83" s="426"/>
      <c r="B83" s="534">
        <v>198.01134336000001</v>
      </c>
      <c r="C83" s="576">
        <v>1.5000000000000002</v>
      </c>
      <c r="D83" s="534">
        <f t="shared" si="10"/>
        <v>297.01701504000005</v>
      </c>
      <c r="E83" s="557">
        <f t="shared" si="11"/>
        <v>495.02835840000006</v>
      </c>
      <c r="F83" s="458"/>
      <c r="G83" s="444"/>
      <c r="H83" s="445"/>
      <c r="I83" s="446"/>
      <c r="J83" s="496"/>
    </row>
    <row r="84" spans="1:10" ht="15.6" x14ac:dyDescent="0.3">
      <c r="A84" s="426" t="s">
        <v>1442</v>
      </c>
      <c r="B84" s="534">
        <v>186.54117408000002</v>
      </c>
      <c r="C84" s="576">
        <v>1.5</v>
      </c>
      <c r="D84" s="534">
        <f t="shared" si="10"/>
        <v>279.81176112000003</v>
      </c>
      <c r="E84" s="557">
        <f t="shared" si="11"/>
        <v>466.35293520000005</v>
      </c>
      <c r="F84" s="458"/>
      <c r="G84" s="444"/>
      <c r="H84" s="445"/>
      <c r="I84" s="446"/>
      <c r="J84" s="496"/>
    </row>
    <row r="85" spans="1:10" ht="16.2" thickBot="1" x14ac:dyDescent="0.35">
      <c r="A85" s="427" t="s">
        <v>1443</v>
      </c>
      <c r="B85" s="545">
        <v>100.60545844799998</v>
      </c>
      <c r="C85" s="577"/>
      <c r="D85" s="545">
        <f>(D84+D82+D81)*14.5%</f>
        <v>145.87791474959997</v>
      </c>
      <c r="E85" s="565">
        <f>(E84+E82+E81)*14.5%</f>
        <v>243.12985791599999</v>
      </c>
      <c r="F85" s="458"/>
      <c r="G85" s="444"/>
      <c r="H85" s="445"/>
      <c r="I85" s="446"/>
      <c r="J85" s="496"/>
    </row>
    <row r="86" spans="1:10" ht="16.2" thickBot="1" x14ac:dyDescent="0.35">
      <c r="A86" s="428" t="s">
        <v>1213</v>
      </c>
      <c r="B86" s="536">
        <v>2602.7060546079992</v>
      </c>
      <c r="C86" s="578"/>
      <c r="D86" s="536">
        <f>SUM(D78:D85)</f>
        <v>3899.0288089895994</v>
      </c>
      <c r="E86" s="558">
        <f>SUM(E78:E85)</f>
        <v>6498.3813483159984</v>
      </c>
      <c r="F86" s="458"/>
      <c r="G86" s="444"/>
      <c r="H86" s="445"/>
      <c r="I86" s="446"/>
      <c r="J86" s="496"/>
    </row>
    <row r="87" spans="1:10" ht="15.6" x14ac:dyDescent="0.3">
      <c r="A87" s="3"/>
      <c r="B87" s="513"/>
      <c r="C87" s="449"/>
      <c r="D87" s="450"/>
      <c r="E87" s="448"/>
      <c r="F87" s="458"/>
      <c r="G87" s="444"/>
      <c r="H87" s="445"/>
      <c r="I87" s="446"/>
      <c r="J87" s="496"/>
    </row>
    <row r="88" spans="1:10" ht="15.6" x14ac:dyDescent="0.3">
      <c r="A88" s="3"/>
      <c r="B88" s="510"/>
      <c r="C88" s="439"/>
      <c r="D88" s="451"/>
      <c r="E88" s="448"/>
      <c r="F88" s="458"/>
      <c r="G88" s="444"/>
      <c r="H88" s="445"/>
      <c r="I88" s="446"/>
      <c r="J88" s="496"/>
    </row>
    <row r="89" spans="1:10" ht="15.6" x14ac:dyDescent="0.3">
      <c r="A89" s="417"/>
      <c r="B89" s="510"/>
      <c r="C89" s="439"/>
      <c r="D89" s="445"/>
      <c r="E89" s="451"/>
      <c r="F89" s="458"/>
      <c r="G89" s="444"/>
      <c r="H89" s="445"/>
      <c r="I89" s="446"/>
      <c r="J89" s="496"/>
    </row>
    <row r="90" spans="1:10" ht="16.2" thickBot="1" x14ac:dyDescent="0.35">
      <c r="A90" s="418" t="s">
        <v>1219</v>
      </c>
      <c r="B90" s="17"/>
      <c r="C90" s="452"/>
      <c r="D90" s="445"/>
      <c r="E90" s="451"/>
      <c r="F90" s="458"/>
      <c r="G90" s="444"/>
      <c r="H90" s="445"/>
      <c r="I90" s="446"/>
      <c r="J90" s="496"/>
    </row>
    <row r="91" spans="1:10" ht="31.8" thickBot="1" x14ac:dyDescent="0.35">
      <c r="A91" s="420"/>
      <c r="B91" s="508" t="s">
        <v>1434</v>
      </c>
      <c r="C91" s="585" t="s">
        <v>1435</v>
      </c>
      <c r="D91" s="505" t="s">
        <v>1207</v>
      </c>
      <c r="E91" s="586" t="s">
        <v>1436</v>
      </c>
      <c r="F91" s="458"/>
      <c r="G91" s="439"/>
      <c r="H91" s="445"/>
      <c r="I91" s="446"/>
      <c r="J91" s="496"/>
    </row>
    <row r="92" spans="1:10" ht="15.6" x14ac:dyDescent="0.3">
      <c r="A92" s="429" t="s">
        <v>1212</v>
      </c>
      <c r="B92" s="542">
        <v>260.79542784</v>
      </c>
      <c r="C92" s="570">
        <v>1.5000000000000002</v>
      </c>
      <c r="D92" s="541">
        <f t="shared" ref="D92:D98" si="12">SUM(B92*C92)</f>
        <v>391.19314176000006</v>
      </c>
      <c r="E92" s="556">
        <f t="shared" ref="E92:E98" si="13">SUM(D92+B92)</f>
        <v>651.98856960000012</v>
      </c>
      <c r="F92" s="458"/>
      <c r="G92" s="439"/>
      <c r="H92" s="447"/>
      <c r="I92" s="447"/>
      <c r="J92" s="496"/>
    </row>
    <row r="93" spans="1:10" ht="15.6" x14ac:dyDescent="0.3">
      <c r="A93" s="426" t="s">
        <v>1437</v>
      </c>
      <c r="B93" s="543">
        <v>1</v>
      </c>
      <c r="C93" s="571">
        <v>1.5</v>
      </c>
      <c r="D93" s="534">
        <f t="shared" si="12"/>
        <v>1.5</v>
      </c>
      <c r="E93" s="557">
        <f t="shared" si="13"/>
        <v>2.5</v>
      </c>
      <c r="F93" s="458"/>
      <c r="G93" s="449"/>
      <c r="H93" s="450"/>
      <c r="I93" s="448"/>
      <c r="J93" s="496"/>
    </row>
    <row r="94" spans="1:10" ht="15.6" x14ac:dyDescent="0.3">
      <c r="A94" s="426" t="s">
        <v>1438</v>
      </c>
      <c r="B94" s="543">
        <v>79.687491839999993</v>
      </c>
      <c r="C94" s="571">
        <v>1.5</v>
      </c>
      <c r="D94" s="534">
        <f t="shared" si="12"/>
        <v>119.53123775999998</v>
      </c>
      <c r="E94" s="557">
        <f t="shared" si="13"/>
        <v>199.21872959999996</v>
      </c>
      <c r="F94" s="458"/>
      <c r="G94" s="439"/>
      <c r="H94" s="451"/>
      <c r="I94" s="448"/>
      <c r="J94" s="496"/>
    </row>
    <row r="95" spans="1:10" ht="15.6" x14ac:dyDescent="0.3">
      <c r="A95" s="426" t="s">
        <v>1439</v>
      </c>
      <c r="B95" s="543">
        <v>33.203121600000003</v>
      </c>
      <c r="C95" s="571">
        <v>1.5</v>
      </c>
      <c r="D95" s="534">
        <f t="shared" si="12"/>
        <v>49.804682400000004</v>
      </c>
      <c r="E95" s="557">
        <f t="shared" si="13"/>
        <v>83.007804000000007</v>
      </c>
      <c r="F95" s="458"/>
      <c r="G95" s="439"/>
      <c r="H95" s="445"/>
      <c r="I95" s="451"/>
      <c r="J95" s="496"/>
    </row>
    <row r="96" spans="1:10" ht="15.6" x14ac:dyDescent="0.3">
      <c r="A96" s="426" t="s">
        <v>1440</v>
      </c>
      <c r="B96" s="543">
        <v>300.63917376000001</v>
      </c>
      <c r="C96" s="571">
        <v>1.5</v>
      </c>
      <c r="D96" s="534">
        <f t="shared" si="12"/>
        <v>450.95876064000004</v>
      </c>
      <c r="E96" s="557">
        <f t="shared" si="13"/>
        <v>751.59793439999999</v>
      </c>
      <c r="F96" s="458"/>
      <c r="G96" s="452"/>
      <c r="H96" s="445"/>
      <c r="I96" s="451"/>
      <c r="J96" s="496"/>
    </row>
    <row r="97" spans="1:10" ht="15.6" x14ac:dyDescent="0.3">
      <c r="A97" s="426" t="s">
        <v>1441</v>
      </c>
      <c r="B97" s="543">
        <v>198.01134336000001</v>
      </c>
      <c r="C97" s="571">
        <v>1.5000000000000002</v>
      </c>
      <c r="D97" s="534">
        <f t="shared" si="12"/>
        <v>297.01701504000005</v>
      </c>
      <c r="E97" s="557">
        <f t="shared" si="13"/>
        <v>495.02835840000006</v>
      </c>
      <c r="F97" s="458"/>
      <c r="G97" s="441"/>
      <c r="H97" s="442"/>
      <c r="I97" s="443"/>
      <c r="J97" s="496"/>
    </row>
    <row r="98" spans="1:10" ht="15.6" x14ac:dyDescent="0.3">
      <c r="A98" s="426" t="s">
        <v>1442</v>
      </c>
      <c r="B98" s="543">
        <v>186.54117408000002</v>
      </c>
      <c r="C98" s="571">
        <v>1.5</v>
      </c>
      <c r="D98" s="534">
        <f t="shared" si="12"/>
        <v>279.81176112000003</v>
      </c>
      <c r="E98" s="557">
        <f t="shared" si="13"/>
        <v>466.35293520000005</v>
      </c>
      <c r="F98" s="458"/>
      <c r="G98" s="444"/>
      <c r="H98" s="445"/>
      <c r="I98" s="446"/>
      <c r="J98" s="496"/>
    </row>
    <row r="99" spans="1:10" ht="16.2" thickBot="1" x14ac:dyDescent="0.35">
      <c r="A99" s="430" t="s">
        <v>1443</v>
      </c>
      <c r="B99" s="535">
        <v>78.057520416000003</v>
      </c>
      <c r="C99" s="579"/>
      <c r="D99" s="545">
        <f>(D98+D96+D95)*14.5%</f>
        <v>113.1834046032</v>
      </c>
      <c r="E99" s="565">
        <f>(E98+E96+E95)*14.5%</f>
        <v>188.63900767199999</v>
      </c>
      <c r="F99" s="458"/>
      <c r="G99" s="444"/>
      <c r="H99" s="445"/>
      <c r="I99" s="446"/>
      <c r="J99" s="496"/>
    </row>
    <row r="100" spans="1:10" ht="16.2" thickBot="1" x14ac:dyDescent="0.35">
      <c r="A100" s="423" t="s">
        <v>1213</v>
      </c>
      <c r="B100" s="544">
        <v>1137.9352528960001</v>
      </c>
      <c r="C100" s="580"/>
      <c r="D100" s="536">
        <f>SUM(D92:D99)</f>
        <v>1703.0000033232002</v>
      </c>
      <c r="E100" s="558">
        <f>SUM(E92:E99)</f>
        <v>2838.3333388719998</v>
      </c>
      <c r="F100" s="458"/>
      <c r="G100" s="444"/>
      <c r="H100" s="445"/>
      <c r="I100" s="446"/>
      <c r="J100" s="496"/>
    </row>
    <row r="101" spans="1:10" ht="15.6" x14ac:dyDescent="0.3">
      <c r="A101" s="3"/>
      <c r="B101" s="513"/>
      <c r="C101" s="449"/>
      <c r="D101" s="450"/>
      <c r="E101" s="448"/>
      <c r="F101" s="458"/>
      <c r="G101" s="444"/>
      <c r="H101" s="445"/>
      <c r="I101" s="446"/>
      <c r="J101" s="496"/>
    </row>
    <row r="102" spans="1:10" ht="15.6" x14ac:dyDescent="0.3">
      <c r="A102" s="3"/>
      <c r="B102" s="510"/>
      <c r="C102" s="451"/>
      <c r="D102" s="451"/>
      <c r="E102" s="448"/>
      <c r="F102" s="458"/>
      <c r="G102" s="444"/>
      <c r="H102" s="445"/>
      <c r="I102" s="446"/>
      <c r="J102" s="496"/>
    </row>
    <row r="103" spans="1:10" ht="15.6" x14ac:dyDescent="0.3">
      <c r="A103" s="3"/>
      <c r="B103" s="510"/>
      <c r="C103" s="451"/>
      <c r="D103" s="445"/>
      <c r="E103" s="451"/>
      <c r="F103" s="458"/>
      <c r="G103" s="444"/>
      <c r="H103" s="445"/>
      <c r="I103" s="446"/>
      <c r="J103" s="496"/>
    </row>
    <row r="104" spans="1:10" ht="16.2" thickBot="1" x14ac:dyDescent="0.35">
      <c r="A104" s="418" t="s">
        <v>1220</v>
      </c>
      <c r="B104" s="17"/>
      <c r="C104" s="451"/>
      <c r="D104" s="445"/>
      <c r="E104" s="451"/>
      <c r="F104" s="458"/>
      <c r="G104" s="444"/>
      <c r="H104" s="445"/>
      <c r="I104" s="446"/>
      <c r="J104" s="496"/>
    </row>
    <row r="105" spans="1:10" ht="31.8" thickBot="1" x14ac:dyDescent="0.35">
      <c r="A105" s="420"/>
      <c r="B105" s="591" t="s">
        <v>1434</v>
      </c>
      <c r="C105" s="588" t="s">
        <v>1435</v>
      </c>
      <c r="D105" s="590" t="s">
        <v>1207</v>
      </c>
      <c r="E105" s="589" t="s">
        <v>1436</v>
      </c>
      <c r="F105" s="458"/>
      <c r="G105" s="444"/>
      <c r="H105" s="445"/>
      <c r="I105" s="446"/>
      <c r="J105" s="496"/>
    </row>
    <row r="106" spans="1:10" ht="15.6" x14ac:dyDescent="0.3">
      <c r="A106" s="429" t="s">
        <v>1212</v>
      </c>
      <c r="B106" s="529">
        <v>310.90195680000005</v>
      </c>
      <c r="C106" s="568">
        <v>1.5000000000000002</v>
      </c>
      <c r="D106" s="533">
        <f t="shared" ref="D106:D112" si="14">SUM(B106*C106)</f>
        <v>466.35293520000016</v>
      </c>
      <c r="E106" s="569">
        <f t="shared" ref="E106:E112" si="15">SUM(D106+B106)</f>
        <v>777.25489200000015</v>
      </c>
      <c r="F106" s="458"/>
      <c r="G106" s="452"/>
      <c r="H106" s="445"/>
      <c r="I106" s="446"/>
      <c r="J106" s="496"/>
    </row>
    <row r="107" spans="1:10" ht="15.6" x14ac:dyDescent="0.3">
      <c r="A107" s="426" t="s">
        <v>1437</v>
      </c>
      <c r="B107" s="522">
        <v>1</v>
      </c>
      <c r="C107" s="553">
        <v>1.5</v>
      </c>
      <c r="D107" s="534">
        <f t="shared" si="14"/>
        <v>1.5</v>
      </c>
      <c r="E107" s="557">
        <f t="shared" si="15"/>
        <v>2.5</v>
      </c>
      <c r="F107" s="458"/>
      <c r="G107" s="452"/>
      <c r="H107" s="447"/>
      <c r="I107" s="447"/>
      <c r="J107" s="496"/>
    </row>
    <row r="108" spans="1:10" ht="15.6" x14ac:dyDescent="0.3">
      <c r="A108" s="426" t="s">
        <v>1438</v>
      </c>
      <c r="B108" s="522">
        <v>79.687491839999993</v>
      </c>
      <c r="C108" s="553">
        <v>1.5</v>
      </c>
      <c r="D108" s="534">
        <f t="shared" si="14"/>
        <v>119.53123775999998</v>
      </c>
      <c r="E108" s="557">
        <f t="shared" si="15"/>
        <v>199.21872959999996</v>
      </c>
      <c r="F108" s="458"/>
      <c r="G108" s="449"/>
      <c r="H108" s="450"/>
      <c r="I108" s="448"/>
      <c r="J108" s="496"/>
    </row>
    <row r="109" spans="1:10" ht="15.6" x14ac:dyDescent="0.3">
      <c r="A109" s="426" t="s">
        <v>1439</v>
      </c>
      <c r="B109" s="522">
        <v>33.203121600000003</v>
      </c>
      <c r="C109" s="553">
        <v>1.5</v>
      </c>
      <c r="D109" s="534">
        <f t="shared" si="14"/>
        <v>49.804682400000004</v>
      </c>
      <c r="E109" s="557">
        <f t="shared" si="15"/>
        <v>83.007804000000007</v>
      </c>
      <c r="F109" s="458"/>
      <c r="G109" s="451"/>
      <c r="H109" s="451"/>
      <c r="I109" s="448"/>
      <c r="J109" s="496"/>
    </row>
    <row r="110" spans="1:10" ht="15.6" x14ac:dyDescent="0.3">
      <c r="A110" s="426" t="s">
        <v>1440</v>
      </c>
      <c r="B110" s="522">
        <v>300.63917376000001</v>
      </c>
      <c r="C110" s="553">
        <v>1.5</v>
      </c>
      <c r="D110" s="534">
        <f t="shared" si="14"/>
        <v>450.95876064000004</v>
      </c>
      <c r="E110" s="557">
        <f t="shared" si="15"/>
        <v>751.59793439999999</v>
      </c>
      <c r="F110" s="458"/>
      <c r="G110" s="451"/>
      <c r="H110" s="445"/>
      <c r="I110" s="451"/>
      <c r="J110" s="496"/>
    </row>
    <row r="111" spans="1:10" ht="15.6" x14ac:dyDescent="0.3">
      <c r="A111" s="426" t="s">
        <v>1441</v>
      </c>
      <c r="B111" s="522">
        <v>198.01134336000001</v>
      </c>
      <c r="C111" s="553">
        <v>1.5000000000000002</v>
      </c>
      <c r="D111" s="534">
        <f t="shared" si="14"/>
        <v>297.01701504000005</v>
      </c>
      <c r="E111" s="557">
        <f t="shared" si="15"/>
        <v>495.02835840000006</v>
      </c>
      <c r="F111" s="458"/>
      <c r="G111" s="451"/>
      <c r="H111" s="445"/>
      <c r="I111" s="451"/>
      <c r="J111" s="496"/>
    </row>
    <row r="112" spans="1:10" ht="15.6" x14ac:dyDescent="0.3">
      <c r="A112" s="426" t="s">
        <v>1442</v>
      </c>
      <c r="B112" s="522">
        <v>186.54117408000002</v>
      </c>
      <c r="C112" s="553">
        <v>1.5</v>
      </c>
      <c r="D112" s="534">
        <f t="shared" si="14"/>
        <v>279.81176112000003</v>
      </c>
      <c r="E112" s="557">
        <f t="shared" si="15"/>
        <v>466.35293520000005</v>
      </c>
      <c r="F112" s="458"/>
      <c r="G112" s="441"/>
      <c r="H112" s="442"/>
      <c r="I112" s="443"/>
      <c r="J112" s="496"/>
    </row>
    <row r="113" spans="1:10" ht="16.2" thickBot="1" x14ac:dyDescent="0.35">
      <c r="A113" s="430" t="s">
        <v>1443</v>
      </c>
      <c r="B113" s="530">
        <v>78.057520416000003</v>
      </c>
      <c r="C113" s="581"/>
      <c r="D113" s="535">
        <f>(D112+D110+D109)*14.5%</f>
        <v>113.1834046032</v>
      </c>
      <c r="E113" s="517">
        <f>(E112+E110+E109)*14.5%</f>
        <v>188.63900767199999</v>
      </c>
      <c r="F113" s="458"/>
      <c r="G113" s="444"/>
      <c r="H113" s="445"/>
      <c r="I113" s="446"/>
      <c r="J113" s="496"/>
    </row>
    <row r="114" spans="1:10" ht="16.2" thickBot="1" x14ac:dyDescent="0.35">
      <c r="A114" s="428" t="s">
        <v>1213</v>
      </c>
      <c r="B114" s="546">
        <v>1188.0417818559999</v>
      </c>
      <c r="C114" s="582"/>
      <c r="D114" s="559">
        <f>SUM(D106:D113)</f>
        <v>1778.1597967632001</v>
      </c>
      <c r="E114" s="560">
        <f>SUM(E106:E113)</f>
        <v>2963.599661272</v>
      </c>
      <c r="F114" s="458"/>
      <c r="G114" s="444"/>
      <c r="H114" s="445"/>
      <c r="I114" s="446"/>
      <c r="J114" s="496"/>
    </row>
    <row r="115" spans="1:10" ht="15.6" x14ac:dyDescent="0.3">
      <c r="A115" s="3"/>
      <c r="B115" s="513"/>
      <c r="C115" s="449"/>
      <c r="D115" s="450"/>
      <c r="E115" s="448"/>
      <c r="F115" s="458"/>
      <c r="G115" s="444"/>
      <c r="H115" s="445"/>
      <c r="I115" s="446"/>
      <c r="J115" s="496"/>
    </row>
    <row r="116" spans="1:10" ht="15.6" x14ac:dyDescent="0.3">
      <c r="A116" s="3"/>
      <c r="B116" s="510"/>
      <c r="C116" s="451"/>
      <c r="D116" s="451"/>
      <c r="E116" s="448"/>
      <c r="F116" s="458"/>
      <c r="G116" s="444"/>
      <c r="H116" s="445"/>
      <c r="I116" s="446"/>
      <c r="J116" s="496"/>
    </row>
    <row r="117" spans="1:10" ht="15.6" x14ac:dyDescent="0.3">
      <c r="A117" s="417"/>
      <c r="B117" s="510"/>
      <c r="C117" s="451"/>
      <c r="D117" s="445"/>
      <c r="E117" s="451"/>
      <c r="F117" s="458"/>
      <c r="G117" s="444"/>
      <c r="H117" s="445"/>
      <c r="I117" s="446"/>
      <c r="J117" s="496"/>
    </row>
    <row r="118" spans="1:10" ht="16.2" thickBot="1" x14ac:dyDescent="0.35">
      <c r="A118" s="418" t="s">
        <v>1221</v>
      </c>
      <c r="B118" s="17"/>
      <c r="C118" s="439"/>
      <c r="D118" s="445"/>
      <c r="E118" s="451"/>
      <c r="F118" s="458"/>
      <c r="G118" s="444"/>
      <c r="H118" s="445"/>
      <c r="I118" s="446"/>
      <c r="J118" s="496"/>
    </row>
    <row r="119" spans="1:10" ht="31.8" thickBot="1" x14ac:dyDescent="0.35">
      <c r="A119" s="419"/>
      <c r="B119" s="591" t="s">
        <v>1434</v>
      </c>
      <c r="C119" s="588" t="s">
        <v>1435</v>
      </c>
      <c r="D119" s="590" t="s">
        <v>1207</v>
      </c>
      <c r="E119" s="589" t="s">
        <v>1436</v>
      </c>
      <c r="F119" s="458"/>
      <c r="G119" s="444"/>
      <c r="H119" s="445"/>
      <c r="I119" s="446"/>
      <c r="J119" s="496"/>
    </row>
    <row r="120" spans="1:10" ht="15.6" x14ac:dyDescent="0.3">
      <c r="A120" s="413" t="s">
        <v>1212</v>
      </c>
      <c r="B120" s="529">
        <v>316.93888800000002</v>
      </c>
      <c r="C120" s="568">
        <v>1.5000000000000002</v>
      </c>
      <c r="D120" s="533">
        <f t="shared" ref="D120:D126" si="16">SUM(B120*C120)</f>
        <v>475.40833200000009</v>
      </c>
      <c r="E120" s="569">
        <f t="shared" ref="E120:E126" si="17">SUM(D120+B120)</f>
        <v>792.34722000000011</v>
      </c>
      <c r="F120" s="458"/>
      <c r="G120" s="444"/>
      <c r="H120" s="445"/>
      <c r="I120" s="446"/>
      <c r="J120" s="496"/>
    </row>
    <row r="121" spans="1:10" ht="15.6" x14ac:dyDescent="0.3">
      <c r="A121" s="413" t="s">
        <v>1437</v>
      </c>
      <c r="B121" s="522">
        <v>1</v>
      </c>
      <c r="C121" s="553">
        <v>1.5</v>
      </c>
      <c r="D121" s="534">
        <f t="shared" si="16"/>
        <v>1.5</v>
      </c>
      <c r="E121" s="557">
        <f t="shared" si="17"/>
        <v>2.5</v>
      </c>
      <c r="F121" s="458"/>
      <c r="G121" s="451"/>
      <c r="H121" s="445"/>
      <c r="I121" s="446"/>
      <c r="J121" s="496"/>
    </row>
    <row r="122" spans="1:10" ht="15.6" x14ac:dyDescent="0.3">
      <c r="A122" s="413" t="s">
        <v>1438</v>
      </c>
      <c r="B122" s="522">
        <v>79.687491839999993</v>
      </c>
      <c r="C122" s="553">
        <v>1.5</v>
      </c>
      <c r="D122" s="534">
        <f t="shared" si="16"/>
        <v>119.53123775999998</v>
      </c>
      <c r="E122" s="557">
        <f t="shared" si="17"/>
        <v>199.21872959999996</v>
      </c>
      <c r="F122" s="458"/>
      <c r="G122" s="451"/>
      <c r="H122" s="447"/>
      <c r="I122" s="447"/>
      <c r="J122" s="496"/>
    </row>
    <row r="123" spans="1:10" ht="15.6" x14ac:dyDescent="0.3">
      <c r="A123" s="413" t="s">
        <v>1439</v>
      </c>
      <c r="B123" s="522">
        <v>33.203121600000003</v>
      </c>
      <c r="C123" s="553">
        <v>1.5</v>
      </c>
      <c r="D123" s="534">
        <f t="shared" si="16"/>
        <v>49.804682400000004</v>
      </c>
      <c r="E123" s="557">
        <f t="shared" si="17"/>
        <v>83.007804000000007</v>
      </c>
      <c r="F123" s="458"/>
      <c r="G123" s="449"/>
      <c r="H123" s="450"/>
      <c r="I123" s="448"/>
      <c r="J123" s="496"/>
    </row>
    <row r="124" spans="1:10" ht="15.6" x14ac:dyDescent="0.3">
      <c r="A124" s="413" t="s">
        <v>1440</v>
      </c>
      <c r="B124" s="522">
        <v>300.63917376000001</v>
      </c>
      <c r="C124" s="553">
        <v>1.5</v>
      </c>
      <c r="D124" s="534">
        <f t="shared" si="16"/>
        <v>450.95876064000004</v>
      </c>
      <c r="E124" s="557">
        <f t="shared" si="17"/>
        <v>751.59793439999999</v>
      </c>
      <c r="F124" s="458"/>
      <c r="G124" s="451"/>
      <c r="H124" s="451"/>
      <c r="I124" s="448"/>
      <c r="J124" s="496"/>
    </row>
    <row r="125" spans="1:10" ht="15.6" x14ac:dyDescent="0.3">
      <c r="A125" s="413" t="s">
        <v>1441</v>
      </c>
      <c r="B125" s="522">
        <v>198.01134336000001</v>
      </c>
      <c r="C125" s="553">
        <v>1.5000000000000002</v>
      </c>
      <c r="D125" s="534">
        <f t="shared" si="16"/>
        <v>297.01701504000005</v>
      </c>
      <c r="E125" s="557">
        <f t="shared" si="17"/>
        <v>495.02835840000006</v>
      </c>
      <c r="F125" s="458"/>
      <c r="G125" s="451"/>
      <c r="H125" s="445"/>
      <c r="I125" s="451"/>
      <c r="J125" s="496"/>
    </row>
    <row r="126" spans="1:10" ht="15.6" x14ac:dyDescent="0.3">
      <c r="A126" s="413" t="s">
        <v>1442</v>
      </c>
      <c r="B126" s="522">
        <v>186.54117408000002</v>
      </c>
      <c r="C126" s="553">
        <v>1.5</v>
      </c>
      <c r="D126" s="534">
        <f t="shared" si="16"/>
        <v>279.81176112000003</v>
      </c>
      <c r="E126" s="557">
        <f t="shared" si="17"/>
        <v>466.35293520000005</v>
      </c>
      <c r="F126" s="458"/>
      <c r="G126" s="439"/>
      <c r="H126" s="445"/>
      <c r="I126" s="451"/>
      <c r="J126" s="496"/>
    </row>
    <row r="127" spans="1:10" ht="16.2" thickBot="1" x14ac:dyDescent="0.35">
      <c r="A127" s="414" t="s">
        <v>1443</v>
      </c>
      <c r="B127" s="530">
        <v>78.057520416000003</v>
      </c>
      <c r="C127" s="554"/>
      <c r="D127" s="535">
        <f>(D126+D124+D123)*14.5%</f>
        <v>113.1834046032</v>
      </c>
      <c r="E127" s="517">
        <f>(E126+E124+E123)*14.5%</f>
        <v>188.63900767199999</v>
      </c>
      <c r="F127" s="458"/>
      <c r="G127" s="441"/>
      <c r="H127" s="442"/>
      <c r="I127" s="443"/>
      <c r="J127" s="496"/>
    </row>
    <row r="128" spans="1:10" ht="16.2" thickBot="1" x14ac:dyDescent="0.35">
      <c r="A128" s="415" t="s">
        <v>1213</v>
      </c>
      <c r="B128" s="509">
        <v>1194.078713056</v>
      </c>
      <c r="C128" s="583"/>
      <c r="D128" s="559">
        <f>SUM(D120:D127)</f>
        <v>1787.2151935632</v>
      </c>
      <c r="E128" s="560">
        <f>SUM(E120:E127)</f>
        <v>2978.6919892720002</v>
      </c>
      <c r="F128" s="458"/>
      <c r="G128" s="444"/>
      <c r="H128" s="445"/>
      <c r="I128" s="446"/>
      <c r="J128" s="496"/>
    </row>
    <row r="129" spans="1:10" ht="15.6" x14ac:dyDescent="0.3">
      <c r="A129" s="3"/>
      <c r="B129" s="513"/>
      <c r="C129" s="449"/>
      <c r="D129" s="450"/>
      <c r="E129" s="448"/>
      <c r="F129" s="458"/>
      <c r="G129" s="444"/>
      <c r="H129" s="445"/>
      <c r="I129" s="446"/>
      <c r="J129" s="496"/>
    </row>
    <row r="130" spans="1:10" ht="15.6" x14ac:dyDescent="0.3">
      <c r="A130" s="3"/>
      <c r="B130" s="510"/>
      <c r="C130" s="439"/>
      <c r="D130" s="451"/>
      <c r="E130" s="448"/>
      <c r="F130" s="458"/>
      <c r="G130" s="444"/>
      <c r="H130" s="445"/>
      <c r="I130" s="446"/>
      <c r="J130" s="496"/>
    </row>
    <row r="131" spans="1:10" ht="15.6" x14ac:dyDescent="0.3">
      <c r="A131" s="417"/>
      <c r="B131" s="510"/>
      <c r="C131" s="439"/>
      <c r="D131" s="445"/>
      <c r="E131" s="451"/>
      <c r="F131" s="458"/>
      <c r="G131" s="444"/>
      <c r="H131" s="445"/>
      <c r="I131" s="446"/>
      <c r="J131" s="496"/>
    </row>
    <row r="132" spans="1:10" ht="16.2" thickBot="1" x14ac:dyDescent="0.35">
      <c r="A132" s="418" t="s">
        <v>1222</v>
      </c>
      <c r="B132" s="17"/>
      <c r="C132" s="439"/>
      <c r="D132" s="445"/>
      <c r="E132" s="451"/>
      <c r="F132" s="458"/>
      <c r="G132" s="444"/>
      <c r="H132" s="445"/>
      <c r="I132" s="446"/>
      <c r="J132" s="496"/>
    </row>
    <row r="133" spans="1:10" ht="31.8" thickBot="1" x14ac:dyDescent="0.35">
      <c r="A133" s="419"/>
      <c r="B133" s="591" t="s">
        <v>1434</v>
      </c>
      <c r="C133" s="588" t="s">
        <v>1435</v>
      </c>
      <c r="D133" s="590" t="s">
        <v>1207</v>
      </c>
      <c r="E133" s="589" t="s">
        <v>1436</v>
      </c>
      <c r="F133" s="458"/>
      <c r="G133" s="444"/>
      <c r="H133" s="445"/>
      <c r="I133" s="446"/>
      <c r="J133" s="496"/>
    </row>
    <row r="134" spans="1:10" ht="15.6" x14ac:dyDescent="0.3">
      <c r="A134" s="413" t="s">
        <v>1212</v>
      </c>
      <c r="B134" s="529">
        <v>211.29259200000001</v>
      </c>
      <c r="C134" s="568">
        <v>1.5000000000000002</v>
      </c>
      <c r="D134" s="533">
        <f t="shared" ref="D134:D140" si="18">SUM(B134*C134)</f>
        <v>316.93888800000008</v>
      </c>
      <c r="E134" s="569">
        <f t="shared" ref="E134:E140" si="19">SUM(B134+D134)</f>
        <v>528.23148000000015</v>
      </c>
      <c r="F134" s="458"/>
      <c r="G134" s="444"/>
      <c r="H134" s="445"/>
      <c r="I134" s="446"/>
      <c r="J134" s="496"/>
    </row>
    <row r="135" spans="1:10" ht="15.6" x14ac:dyDescent="0.3">
      <c r="A135" s="413" t="s">
        <v>1437</v>
      </c>
      <c r="B135" s="522">
        <v>1</v>
      </c>
      <c r="C135" s="553">
        <v>1.5</v>
      </c>
      <c r="D135" s="534">
        <f t="shared" si="18"/>
        <v>1.5</v>
      </c>
      <c r="E135" s="557">
        <f t="shared" si="19"/>
        <v>2.5</v>
      </c>
      <c r="F135" s="458"/>
      <c r="G135" s="444"/>
      <c r="H135" s="445"/>
      <c r="I135" s="446"/>
      <c r="J135" s="496"/>
    </row>
    <row r="136" spans="1:10" ht="15.6" x14ac:dyDescent="0.3">
      <c r="A136" s="413" t="s">
        <v>1438</v>
      </c>
      <c r="B136" s="522">
        <v>79.687491839999993</v>
      </c>
      <c r="C136" s="553">
        <v>1.5</v>
      </c>
      <c r="D136" s="534">
        <f t="shared" si="18"/>
        <v>119.53123775999998</v>
      </c>
      <c r="E136" s="557">
        <f t="shared" si="19"/>
        <v>199.21872959999996</v>
      </c>
      <c r="F136" s="458"/>
      <c r="G136" s="439"/>
      <c r="H136" s="445"/>
      <c r="I136" s="446"/>
      <c r="J136" s="496"/>
    </row>
    <row r="137" spans="1:10" ht="15.6" x14ac:dyDescent="0.3">
      <c r="A137" s="413" t="s">
        <v>1439</v>
      </c>
      <c r="B137" s="522">
        <v>33.203121600000003</v>
      </c>
      <c r="C137" s="553">
        <v>1.5</v>
      </c>
      <c r="D137" s="534">
        <f t="shared" si="18"/>
        <v>49.804682400000004</v>
      </c>
      <c r="E137" s="557">
        <f t="shared" si="19"/>
        <v>83.007804000000007</v>
      </c>
      <c r="F137" s="458"/>
      <c r="G137" s="439"/>
      <c r="H137" s="447"/>
      <c r="I137" s="447"/>
      <c r="J137" s="496"/>
    </row>
    <row r="138" spans="1:10" ht="15.6" x14ac:dyDescent="0.3">
      <c r="A138" s="413" t="s">
        <v>1440</v>
      </c>
      <c r="B138" s="522">
        <v>300.63917376000001</v>
      </c>
      <c r="C138" s="553">
        <v>1.5</v>
      </c>
      <c r="D138" s="534">
        <f t="shared" si="18"/>
        <v>450.95876064000004</v>
      </c>
      <c r="E138" s="557">
        <f t="shared" si="19"/>
        <v>751.59793439999999</v>
      </c>
      <c r="F138" s="458"/>
      <c r="G138" s="449"/>
      <c r="H138" s="450"/>
      <c r="I138" s="448"/>
      <c r="J138" s="496"/>
    </row>
    <row r="139" spans="1:10" ht="15.6" x14ac:dyDescent="0.3">
      <c r="A139" s="413" t="s">
        <v>1441</v>
      </c>
      <c r="B139" s="522">
        <v>198.01134336000001</v>
      </c>
      <c r="C139" s="553">
        <v>1.5000000000000002</v>
      </c>
      <c r="D139" s="534">
        <f t="shared" si="18"/>
        <v>297.01701504000005</v>
      </c>
      <c r="E139" s="557">
        <f t="shared" si="19"/>
        <v>495.02835840000006</v>
      </c>
      <c r="F139" s="458"/>
      <c r="G139" s="439"/>
      <c r="H139" s="451"/>
      <c r="I139" s="448"/>
      <c r="J139" s="496"/>
    </row>
    <row r="140" spans="1:10" ht="15.6" x14ac:dyDescent="0.3">
      <c r="A140" s="413" t="s">
        <v>1442</v>
      </c>
      <c r="B140" s="522">
        <v>186.54117408000002</v>
      </c>
      <c r="C140" s="553">
        <v>1.5</v>
      </c>
      <c r="D140" s="534">
        <f t="shared" si="18"/>
        <v>279.81176112000003</v>
      </c>
      <c r="E140" s="557">
        <f t="shared" si="19"/>
        <v>466.35293520000005</v>
      </c>
      <c r="F140" s="458"/>
      <c r="G140" s="439"/>
      <c r="H140" s="445"/>
      <c r="I140" s="451"/>
      <c r="J140" s="496"/>
    </row>
    <row r="141" spans="1:10" ht="16.2" thickBot="1" x14ac:dyDescent="0.35">
      <c r="A141" s="413" t="s">
        <v>1443</v>
      </c>
      <c r="B141" s="530">
        <v>78.057520416000003</v>
      </c>
      <c r="C141" s="554"/>
      <c r="D141" s="535">
        <f>(D140+D138+D137)*14.5%</f>
        <v>113.1834046032</v>
      </c>
      <c r="E141" s="517">
        <f>(E140+E138+E137)*14.5%</f>
        <v>188.63900767199999</v>
      </c>
      <c r="F141" s="458"/>
      <c r="G141" s="439"/>
      <c r="H141" s="445"/>
      <c r="I141" s="451"/>
      <c r="J141" s="496"/>
    </row>
    <row r="142" spans="1:10" ht="16.2" thickBot="1" x14ac:dyDescent="0.35">
      <c r="A142" s="422" t="s">
        <v>1213</v>
      </c>
      <c r="B142" s="537">
        <v>1088.4324170560001</v>
      </c>
      <c r="C142" s="583"/>
      <c r="D142" s="559">
        <f>SUM(D134:D141)</f>
        <v>1628.7457495632002</v>
      </c>
      <c r="E142" s="560">
        <f>SUM(E134:E141)</f>
        <v>2714.576249272</v>
      </c>
      <c r="F142" s="458"/>
      <c r="G142" s="441"/>
      <c r="H142" s="442"/>
      <c r="I142" s="443"/>
      <c r="J142" s="496"/>
    </row>
    <row r="143" spans="1:10" ht="15.6" x14ac:dyDescent="0.3">
      <c r="A143" s="3"/>
      <c r="B143" s="513"/>
      <c r="C143" s="449"/>
      <c r="D143" s="450"/>
      <c r="E143" s="448"/>
      <c r="F143" s="458"/>
      <c r="G143" s="444"/>
      <c r="H143" s="445"/>
      <c r="I143" s="446"/>
      <c r="J143" s="496"/>
    </row>
    <row r="144" spans="1:10" ht="15.6" x14ac:dyDescent="0.3">
      <c r="A144" s="3"/>
      <c r="B144" s="510"/>
      <c r="C144" s="439"/>
      <c r="D144" s="451"/>
      <c r="E144" s="448"/>
      <c r="F144" s="458"/>
      <c r="G144" s="444"/>
      <c r="H144" s="445"/>
      <c r="I144" s="446"/>
      <c r="J144" s="496"/>
    </row>
    <row r="145" spans="1:10" ht="15.6" x14ac:dyDescent="0.3">
      <c r="A145" s="417"/>
      <c r="B145" s="510"/>
      <c r="C145" s="439"/>
      <c r="D145" s="445"/>
      <c r="E145" s="451"/>
      <c r="F145" s="458"/>
      <c r="G145" s="444"/>
      <c r="H145" s="445"/>
      <c r="I145" s="446"/>
      <c r="J145" s="496"/>
    </row>
    <row r="146" spans="1:10" ht="16.2" thickBot="1" x14ac:dyDescent="0.35">
      <c r="A146" s="418" t="s">
        <v>1223</v>
      </c>
      <c r="B146" s="17"/>
      <c r="C146" s="439"/>
      <c r="D146" s="445"/>
      <c r="E146" s="451"/>
      <c r="F146" s="458"/>
      <c r="G146" s="444"/>
      <c r="H146" s="445"/>
      <c r="I146" s="446"/>
      <c r="J146" s="496"/>
    </row>
    <row r="147" spans="1:10" ht="31.8" thickBot="1" x14ac:dyDescent="0.35">
      <c r="A147" s="412"/>
      <c r="B147" s="591" t="s">
        <v>1434</v>
      </c>
      <c r="C147" s="588" t="s">
        <v>1435</v>
      </c>
      <c r="D147" s="590" t="s">
        <v>1207</v>
      </c>
      <c r="E147" s="589" t="s">
        <v>1436</v>
      </c>
      <c r="F147" s="458"/>
      <c r="G147" s="444"/>
      <c r="H147" s="445"/>
      <c r="I147" s="446"/>
      <c r="J147" s="496"/>
    </row>
    <row r="148" spans="1:10" ht="15.6" x14ac:dyDescent="0.3">
      <c r="A148" s="426" t="s">
        <v>1212</v>
      </c>
      <c r="B148" s="528">
        <v>211.29259200000001</v>
      </c>
      <c r="C148" s="568">
        <v>1.5000000000000002</v>
      </c>
      <c r="D148" s="533">
        <f t="shared" ref="D148:D154" si="20">SUM(B148*C148)</f>
        <v>316.93888800000008</v>
      </c>
      <c r="E148" s="569">
        <f t="shared" ref="E148:E154" si="21">SUM(B148+D148)</f>
        <v>528.23148000000015</v>
      </c>
      <c r="F148" s="458"/>
      <c r="G148" s="444"/>
      <c r="H148" s="445"/>
      <c r="I148" s="446"/>
      <c r="J148" s="496"/>
    </row>
    <row r="149" spans="1:10" ht="15.6" x14ac:dyDescent="0.3">
      <c r="A149" s="426" t="s">
        <v>1437</v>
      </c>
      <c r="B149" s="522">
        <v>1</v>
      </c>
      <c r="C149" s="553">
        <v>1.5</v>
      </c>
      <c r="D149" s="534">
        <f t="shared" si="20"/>
        <v>1.5</v>
      </c>
      <c r="E149" s="557">
        <f t="shared" si="21"/>
        <v>2.5</v>
      </c>
      <c r="F149" s="458"/>
      <c r="G149" s="444"/>
      <c r="H149" s="445"/>
      <c r="I149" s="446"/>
      <c r="J149" s="496"/>
    </row>
    <row r="150" spans="1:10" ht="15.6" x14ac:dyDescent="0.3">
      <c r="A150" s="426" t="s">
        <v>1438</v>
      </c>
      <c r="B150" s="522">
        <v>79.687491839999993</v>
      </c>
      <c r="C150" s="553">
        <v>1.5</v>
      </c>
      <c r="D150" s="534">
        <f t="shared" si="20"/>
        <v>119.53123775999998</v>
      </c>
      <c r="E150" s="557">
        <f t="shared" si="21"/>
        <v>199.21872959999996</v>
      </c>
      <c r="F150" s="458"/>
      <c r="G150" s="444"/>
      <c r="H150" s="445"/>
      <c r="I150" s="446"/>
      <c r="J150" s="496"/>
    </row>
    <row r="151" spans="1:10" ht="15.6" x14ac:dyDescent="0.3">
      <c r="A151" s="426" t="s">
        <v>1439</v>
      </c>
      <c r="B151" s="522">
        <v>33.203121600000003</v>
      </c>
      <c r="C151" s="553">
        <v>1.5</v>
      </c>
      <c r="D151" s="534">
        <f t="shared" si="20"/>
        <v>49.804682400000004</v>
      </c>
      <c r="E151" s="557">
        <f t="shared" si="21"/>
        <v>83.007804000000007</v>
      </c>
      <c r="F151" s="458"/>
      <c r="G151" s="439"/>
      <c r="H151" s="445"/>
      <c r="I151" s="446"/>
      <c r="J151" s="496"/>
    </row>
    <row r="152" spans="1:10" ht="15.6" x14ac:dyDescent="0.3">
      <c r="A152" s="426" t="s">
        <v>1440</v>
      </c>
      <c r="B152" s="522">
        <v>300.63917376000001</v>
      </c>
      <c r="C152" s="553">
        <v>1.5</v>
      </c>
      <c r="D152" s="534">
        <f t="shared" si="20"/>
        <v>450.95876064000004</v>
      </c>
      <c r="E152" s="557">
        <f t="shared" si="21"/>
        <v>751.59793439999999</v>
      </c>
      <c r="F152" s="458"/>
      <c r="G152" s="439"/>
      <c r="H152" s="447"/>
      <c r="I152" s="447"/>
      <c r="J152" s="496"/>
    </row>
    <row r="153" spans="1:10" ht="15.6" x14ac:dyDescent="0.3">
      <c r="A153" s="426" t="s">
        <v>1441</v>
      </c>
      <c r="B153" s="522">
        <v>198.01134336000001</v>
      </c>
      <c r="C153" s="553">
        <v>1.5000000000000002</v>
      </c>
      <c r="D153" s="534">
        <f t="shared" si="20"/>
        <v>297.01701504000005</v>
      </c>
      <c r="E153" s="557">
        <f t="shared" si="21"/>
        <v>495.02835840000006</v>
      </c>
      <c r="F153" s="458"/>
      <c r="G153" s="449"/>
      <c r="H153" s="450"/>
      <c r="I153" s="448"/>
      <c r="J153" s="496"/>
    </row>
    <row r="154" spans="1:10" ht="15.6" x14ac:dyDescent="0.3">
      <c r="A154" s="426" t="s">
        <v>1442</v>
      </c>
      <c r="B154" s="522">
        <v>186.54117408000002</v>
      </c>
      <c r="C154" s="553">
        <v>1.5</v>
      </c>
      <c r="D154" s="534">
        <f t="shared" si="20"/>
        <v>279.81176112000003</v>
      </c>
      <c r="E154" s="557">
        <f t="shared" si="21"/>
        <v>466.35293520000005</v>
      </c>
      <c r="F154" s="458"/>
      <c r="G154" s="439"/>
      <c r="H154" s="451"/>
      <c r="I154" s="448"/>
      <c r="J154" s="496"/>
    </row>
    <row r="155" spans="1:10" ht="16.2" thickBot="1" x14ac:dyDescent="0.35">
      <c r="A155" s="427" t="s">
        <v>1443</v>
      </c>
      <c r="B155" s="523">
        <v>78.057520416000003</v>
      </c>
      <c r="C155" s="554"/>
      <c r="D155" s="535">
        <f>(D154+D152+D151)*14.5%</f>
        <v>113.1834046032</v>
      </c>
      <c r="E155" s="517">
        <f>(E154+E152+E151)*14.5%</f>
        <v>188.63900767199999</v>
      </c>
      <c r="F155" s="458"/>
      <c r="G155" s="439"/>
      <c r="H155" s="445"/>
      <c r="I155" s="451"/>
      <c r="J155" s="496"/>
    </row>
    <row r="156" spans="1:10" ht="16.2" thickBot="1" x14ac:dyDescent="0.35">
      <c r="A156" s="428" t="s">
        <v>1213</v>
      </c>
      <c r="B156" s="509">
        <v>1088.4324170560001</v>
      </c>
      <c r="C156" s="583"/>
      <c r="D156" s="559">
        <f>SUM(D148:D155)</f>
        <v>1628.7457495632002</v>
      </c>
      <c r="E156" s="560">
        <f>SUM(E148:E155)</f>
        <v>2714.576249272</v>
      </c>
      <c r="F156" s="458"/>
      <c r="G156" s="439"/>
      <c r="H156" s="445"/>
      <c r="I156" s="451"/>
      <c r="J156" s="496"/>
    </row>
    <row r="157" spans="1:10" ht="15.6" x14ac:dyDescent="0.3">
      <c r="A157" s="3"/>
      <c r="B157" s="513"/>
      <c r="C157" s="449"/>
      <c r="D157" s="450"/>
      <c r="E157" s="448"/>
      <c r="F157" s="458"/>
      <c r="G157" s="441"/>
      <c r="H157" s="442"/>
      <c r="I157" s="443"/>
      <c r="J157" s="496"/>
    </row>
    <row r="158" spans="1:10" ht="15.6" x14ac:dyDescent="0.3">
      <c r="A158" s="3"/>
      <c r="B158" s="510"/>
      <c r="C158" s="439"/>
      <c r="D158" s="451"/>
      <c r="E158" s="448"/>
      <c r="F158" s="458"/>
      <c r="G158" s="441"/>
      <c r="H158" s="442"/>
      <c r="I158" s="443"/>
      <c r="J158" s="496"/>
    </row>
    <row r="159" spans="1:10" ht="15.6" x14ac:dyDescent="0.3">
      <c r="A159" s="417"/>
      <c r="B159" s="510"/>
      <c r="C159" s="439"/>
      <c r="D159" s="445"/>
      <c r="E159" s="451"/>
      <c r="F159" s="458"/>
      <c r="G159" s="444"/>
      <c r="H159" s="445"/>
      <c r="I159" s="446"/>
      <c r="J159" s="496"/>
    </row>
    <row r="160" spans="1:10" ht="16.2" thickBot="1" x14ac:dyDescent="0.35">
      <c r="A160" s="418" t="s">
        <v>1224</v>
      </c>
      <c r="B160" s="17"/>
      <c r="C160" s="439"/>
      <c r="D160" s="445"/>
      <c r="E160" s="451"/>
      <c r="F160" s="458"/>
      <c r="G160" s="444"/>
      <c r="H160" s="445"/>
      <c r="I160" s="446"/>
      <c r="J160" s="496"/>
    </row>
    <row r="161" spans="1:10" ht="31.2" x14ac:dyDescent="0.3">
      <c r="A161" s="419"/>
      <c r="B161" s="587" t="s">
        <v>1434</v>
      </c>
      <c r="C161" s="598" t="s">
        <v>1435</v>
      </c>
      <c r="D161" s="504" t="s">
        <v>1207</v>
      </c>
      <c r="E161" s="599" t="s">
        <v>1436</v>
      </c>
      <c r="F161" s="458"/>
      <c r="G161" s="444"/>
      <c r="H161" s="445"/>
      <c r="I161" s="446"/>
      <c r="J161" s="496"/>
    </row>
    <row r="162" spans="1:10" ht="15.6" x14ac:dyDescent="0.3">
      <c r="A162" s="413" t="s">
        <v>1212</v>
      </c>
      <c r="B162" s="522">
        <v>211.29259200000001</v>
      </c>
      <c r="C162" s="553">
        <v>1.5000000000000002</v>
      </c>
      <c r="D162" s="534">
        <f t="shared" ref="D162:D168" si="22">SUM(B162*C162)</f>
        <v>316.93888800000008</v>
      </c>
      <c r="E162" s="557">
        <f t="shared" ref="E162:E168" si="23">SUM(B162+D162)</f>
        <v>528.23148000000015</v>
      </c>
      <c r="F162" s="458"/>
      <c r="G162" s="444"/>
      <c r="H162" s="445"/>
      <c r="I162" s="446"/>
      <c r="J162" s="496"/>
    </row>
    <row r="163" spans="1:10" ht="15.6" x14ac:dyDescent="0.3">
      <c r="A163" s="413" t="s">
        <v>1437</v>
      </c>
      <c r="B163" s="522">
        <v>1</v>
      </c>
      <c r="C163" s="553">
        <v>1.5</v>
      </c>
      <c r="D163" s="534">
        <f t="shared" si="22"/>
        <v>1.5</v>
      </c>
      <c r="E163" s="557">
        <f t="shared" si="23"/>
        <v>2.5</v>
      </c>
      <c r="F163" s="458"/>
      <c r="G163" s="444"/>
      <c r="H163" s="445"/>
      <c r="I163" s="446"/>
      <c r="J163" s="496"/>
    </row>
    <row r="164" spans="1:10" ht="15.6" x14ac:dyDescent="0.3">
      <c r="A164" s="413" t="s">
        <v>1438</v>
      </c>
      <c r="B164" s="522">
        <v>79.687491839999993</v>
      </c>
      <c r="C164" s="553">
        <v>1.5</v>
      </c>
      <c r="D164" s="534">
        <f t="shared" si="22"/>
        <v>119.53123775999998</v>
      </c>
      <c r="E164" s="557">
        <f t="shared" si="23"/>
        <v>199.21872959999996</v>
      </c>
      <c r="F164" s="458"/>
      <c r="G164" s="444"/>
      <c r="H164" s="445"/>
      <c r="I164" s="446"/>
      <c r="J164" s="496"/>
    </row>
    <row r="165" spans="1:10" ht="15.6" x14ac:dyDescent="0.3">
      <c r="A165" s="413" t="s">
        <v>1439</v>
      </c>
      <c r="B165" s="522">
        <v>33.203121600000003</v>
      </c>
      <c r="C165" s="553">
        <v>1.5</v>
      </c>
      <c r="D165" s="534">
        <f t="shared" si="22"/>
        <v>49.804682400000004</v>
      </c>
      <c r="E165" s="557">
        <f t="shared" si="23"/>
        <v>83.007804000000007</v>
      </c>
      <c r="F165" s="458"/>
      <c r="G165" s="444"/>
      <c r="H165" s="445"/>
      <c r="I165" s="446"/>
      <c r="J165" s="496"/>
    </row>
    <row r="166" spans="1:10" ht="15.6" x14ac:dyDescent="0.3">
      <c r="A166" s="413" t="s">
        <v>1440</v>
      </c>
      <c r="B166" s="522">
        <v>300.63917376000001</v>
      </c>
      <c r="C166" s="553">
        <v>1.5</v>
      </c>
      <c r="D166" s="534">
        <f t="shared" si="22"/>
        <v>450.95876064000004</v>
      </c>
      <c r="E166" s="557">
        <f t="shared" si="23"/>
        <v>751.59793439999999</v>
      </c>
      <c r="F166" s="458"/>
      <c r="G166" s="439"/>
      <c r="H166" s="445"/>
      <c r="I166" s="446"/>
      <c r="J166" s="496"/>
    </row>
    <row r="167" spans="1:10" ht="15.6" x14ac:dyDescent="0.3">
      <c r="A167" s="413" t="s">
        <v>1441</v>
      </c>
      <c r="B167" s="522">
        <v>198.01134336000001</v>
      </c>
      <c r="C167" s="553">
        <v>1.5000000000000002</v>
      </c>
      <c r="D167" s="534">
        <f t="shared" si="22"/>
        <v>297.01701504000005</v>
      </c>
      <c r="E167" s="557">
        <f t="shared" si="23"/>
        <v>495.02835840000006</v>
      </c>
      <c r="F167" s="458"/>
      <c r="G167" s="439"/>
      <c r="H167" s="447"/>
      <c r="I167" s="447"/>
      <c r="J167" s="496"/>
    </row>
    <row r="168" spans="1:10" ht="15.6" x14ac:dyDescent="0.3">
      <c r="A168" s="413" t="s">
        <v>1442</v>
      </c>
      <c r="B168" s="522">
        <v>186.54117408000002</v>
      </c>
      <c r="C168" s="553">
        <v>1.5</v>
      </c>
      <c r="D168" s="534">
        <f t="shared" si="22"/>
        <v>279.81176112000003</v>
      </c>
      <c r="E168" s="557">
        <f t="shared" si="23"/>
        <v>466.35293520000005</v>
      </c>
      <c r="F168" s="458"/>
      <c r="G168" s="449"/>
      <c r="H168" s="450"/>
      <c r="I168" s="448"/>
      <c r="J168" s="496"/>
    </row>
    <row r="169" spans="1:10" ht="16.2" thickBot="1" x14ac:dyDescent="0.35">
      <c r="A169" s="414" t="s">
        <v>1443</v>
      </c>
      <c r="B169" s="523">
        <v>78.057520416000003</v>
      </c>
      <c r="C169" s="554"/>
      <c r="D169" s="535">
        <f>(D168+D166+D165)*14.5%</f>
        <v>113.1834046032</v>
      </c>
      <c r="E169" s="517">
        <f>(E168+E166+E165)*14.5%</f>
        <v>188.63900767199999</v>
      </c>
      <c r="F169" s="458"/>
      <c r="G169" s="439"/>
      <c r="H169" s="451"/>
      <c r="I169" s="448"/>
      <c r="J169" s="496"/>
    </row>
    <row r="170" spans="1:10" ht="16.2" thickBot="1" x14ac:dyDescent="0.35">
      <c r="A170" s="415" t="s">
        <v>1213</v>
      </c>
      <c r="B170" s="509">
        <v>1088.4324170560001</v>
      </c>
      <c r="C170" s="583"/>
      <c r="D170" s="559">
        <f>SUM(D162:D169)</f>
        <v>1628.7457495632002</v>
      </c>
      <c r="E170" s="560">
        <f>SUM(E162:E169)</f>
        <v>2714.576249272</v>
      </c>
      <c r="F170" s="458"/>
      <c r="G170" s="439"/>
      <c r="H170" s="445"/>
      <c r="I170" s="451"/>
      <c r="J170" s="496"/>
    </row>
    <row r="171" spans="1:10" ht="15.6" x14ac:dyDescent="0.3">
      <c r="A171" s="3"/>
      <c r="B171" s="513"/>
      <c r="C171" s="449"/>
      <c r="D171" s="450"/>
      <c r="E171" s="448"/>
      <c r="F171" s="458"/>
      <c r="G171" s="439"/>
      <c r="H171" s="445"/>
      <c r="I171" s="451"/>
      <c r="J171" s="496"/>
    </row>
    <row r="172" spans="1:10" ht="15.6" x14ac:dyDescent="0.3">
      <c r="A172" s="3"/>
      <c r="B172" s="513"/>
      <c r="C172" s="449"/>
      <c r="D172" s="450"/>
      <c r="E172" s="448"/>
      <c r="F172" s="458"/>
      <c r="G172" s="439"/>
      <c r="H172" s="445"/>
      <c r="I172" s="451"/>
      <c r="J172" s="496"/>
    </row>
    <row r="173" spans="1:10" ht="15.6" x14ac:dyDescent="0.3">
      <c r="A173" s="417"/>
      <c r="B173" s="510"/>
      <c r="C173" s="439"/>
      <c r="D173" s="445"/>
      <c r="E173" s="448"/>
      <c r="F173" s="458"/>
      <c r="G173" s="441"/>
      <c r="H173" s="442"/>
      <c r="I173" s="443"/>
      <c r="J173" s="496"/>
    </row>
    <row r="174" spans="1:10" ht="16.2" thickBot="1" x14ac:dyDescent="0.35">
      <c r="A174" s="418" t="s">
        <v>1225</v>
      </c>
      <c r="B174" s="17"/>
      <c r="C174" s="439"/>
      <c r="D174" s="445"/>
      <c r="E174" s="451"/>
      <c r="F174" s="458"/>
      <c r="G174" s="444"/>
      <c r="H174" s="445"/>
      <c r="I174" s="446"/>
      <c r="J174" s="496"/>
    </row>
    <row r="175" spans="1:10" ht="31.8" thickBot="1" x14ac:dyDescent="0.35">
      <c r="A175" s="419"/>
      <c r="B175" s="508" t="s">
        <v>1434</v>
      </c>
      <c r="C175" s="598" t="s">
        <v>1435</v>
      </c>
      <c r="D175" s="504" t="s">
        <v>1207</v>
      </c>
      <c r="E175" s="599" t="s">
        <v>1436</v>
      </c>
      <c r="F175" s="458"/>
      <c r="G175" s="444"/>
      <c r="H175" s="445"/>
      <c r="I175" s="446"/>
      <c r="J175" s="496"/>
    </row>
    <row r="176" spans="1:10" ht="15.6" x14ac:dyDescent="0.3">
      <c r="A176" s="413" t="s">
        <v>1212</v>
      </c>
      <c r="B176" s="511">
        <v>173.86361855999999</v>
      </c>
      <c r="C176" s="553">
        <v>1.5000000000000002</v>
      </c>
      <c r="D176" s="534">
        <f t="shared" ref="D176:D182" si="24">SUM(B176*C176)</f>
        <v>260.79542784</v>
      </c>
      <c r="E176" s="557">
        <f t="shared" ref="E176:E182" si="25">SUM(B176+D176)</f>
        <v>434.65904639999997</v>
      </c>
      <c r="F176" s="458"/>
      <c r="G176" s="444"/>
      <c r="H176" s="445"/>
      <c r="I176" s="446"/>
      <c r="J176" s="496"/>
    </row>
    <row r="177" spans="1:10" ht="15.6" x14ac:dyDescent="0.3">
      <c r="A177" s="413" t="s">
        <v>1437</v>
      </c>
      <c r="B177" s="512">
        <v>1</v>
      </c>
      <c r="C177" s="553">
        <v>1.5</v>
      </c>
      <c r="D177" s="534">
        <f t="shared" si="24"/>
        <v>1.5</v>
      </c>
      <c r="E177" s="557">
        <f t="shared" si="25"/>
        <v>2.5</v>
      </c>
      <c r="F177" s="458"/>
      <c r="G177" s="444"/>
      <c r="H177" s="445"/>
      <c r="I177" s="446"/>
      <c r="J177" s="496"/>
    </row>
    <row r="178" spans="1:10" ht="15.6" x14ac:dyDescent="0.3">
      <c r="A178" s="413" t="s">
        <v>1438</v>
      </c>
      <c r="B178" s="512">
        <v>79.687491839999993</v>
      </c>
      <c r="C178" s="553">
        <v>1.5</v>
      </c>
      <c r="D178" s="534">
        <f t="shared" si="24"/>
        <v>119.53123775999998</v>
      </c>
      <c r="E178" s="557">
        <f t="shared" si="25"/>
        <v>199.21872959999996</v>
      </c>
      <c r="F178" s="458"/>
      <c r="G178" s="444"/>
      <c r="H178" s="445"/>
      <c r="I178" s="446"/>
      <c r="J178" s="496"/>
    </row>
    <row r="179" spans="1:10" ht="15.6" x14ac:dyDescent="0.3">
      <c r="A179" s="413" t="s">
        <v>1439</v>
      </c>
      <c r="B179" s="512">
        <v>33.203121600000003</v>
      </c>
      <c r="C179" s="553">
        <v>1.5</v>
      </c>
      <c r="D179" s="534">
        <f t="shared" si="24"/>
        <v>49.804682400000004</v>
      </c>
      <c r="E179" s="557">
        <f t="shared" si="25"/>
        <v>83.007804000000007</v>
      </c>
      <c r="F179" s="458"/>
      <c r="G179" s="444"/>
      <c r="H179" s="445"/>
      <c r="I179" s="446"/>
      <c r="J179" s="496"/>
    </row>
    <row r="180" spans="1:10" ht="15.6" x14ac:dyDescent="0.3">
      <c r="A180" s="413" t="s">
        <v>1440</v>
      </c>
      <c r="B180" s="512">
        <v>300.63917376000001</v>
      </c>
      <c r="C180" s="553">
        <v>1.5</v>
      </c>
      <c r="D180" s="534">
        <f t="shared" si="24"/>
        <v>450.95876064000004</v>
      </c>
      <c r="E180" s="557">
        <f t="shared" si="25"/>
        <v>751.59793439999999</v>
      </c>
      <c r="F180" s="458"/>
      <c r="G180" s="444"/>
      <c r="H180" s="445"/>
      <c r="I180" s="446"/>
      <c r="J180" s="496"/>
    </row>
    <row r="181" spans="1:10" ht="15.6" x14ac:dyDescent="0.3">
      <c r="A181" s="413" t="s">
        <v>1441</v>
      </c>
      <c r="B181" s="512">
        <v>198.01134336000001</v>
      </c>
      <c r="C181" s="553">
        <v>1.5000000000000002</v>
      </c>
      <c r="D181" s="534">
        <f t="shared" si="24"/>
        <v>297.01701504000005</v>
      </c>
      <c r="E181" s="557">
        <f t="shared" si="25"/>
        <v>495.02835840000006</v>
      </c>
      <c r="F181" s="458"/>
      <c r="G181" s="439"/>
      <c r="H181" s="445"/>
      <c r="I181" s="446"/>
      <c r="J181" s="496"/>
    </row>
    <row r="182" spans="1:10" ht="15.6" x14ac:dyDescent="0.3">
      <c r="A182" s="413" t="s">
        <v>1442</v>
      </c>
      <c r="B182" s="512">
        <v>186.54117408000002</v>
      </c>
      <c r="C182" s="553">
        <v>1.5</v>
      </c>
      <c r="D182" s="534">
        <f t="shared" si="24"/>
        <v>279.81176112000003</v>
      </c>
      <c r="E182" s="557">
        <f t="shared" si="25"/>
        <v>466.35293520000005</v>
      </c>
      <c r="F182" s="458"/>
      <c r="G182" s="439"/>
      <c r="H182" s="447"/>
      <c r="I182" s="447"/>
      <c r="J182" s="496"/>
    </row>
    <row r="183" spans="1:10" ht="16.2" thickBot="1" x14ac:dyDescent="0.35">
      <c r="A183" s="414" t="s">
        <v>1443</v>
      </c>
      <c r="B183" s="514">
        <v>78.057520416000003</v>
      </c>
      <c r="C183" s="562"/>
      <c r="D183" s="534">
        <f>(D182+D180+D179)*14.5%</f>
        <v>113.1834046032</v>
      </c>
      <c r="E183" s="516">
        <f>(E182+E180+E179)*14.5%</f>
        <v>188.63900767199999</v>
      </c>
      <c r="F183" s="458"/>
      <c r="G183" s="449"/>
      <c r="H183" s="450"/>
      <c r="I183" s="448"/>
      <c r="J183" s="496"/>
    </row>
    <row r="184" spans="1:10" ht="16.2" thickBot="1" x14ac:dyDescent="0.35">
      <c r="A184" s="415" t="s">
        <v>1213</v>
      </c>
      <c r="B184" s="505">
        <v>1051.0034436159999</v>
      </c>
      <c r="C184" s="554"/>
      <c r="D184" s="563">
        <f>SUM(D176:D183)</f>
        <v>1572.6022894031998</v>
      </c>
      <c r="E184" s="506">
        <f>SUM(E176:E183)</f>
        <v>2621.0038156720002</v>
      </c>
      <c r="F184" s="458"/>
      <c r="G184" s="449"/>
      <c r="H184" s="450"/>
      <c r="I184" s="448"/>
      <c r="J184" s="496"/>
    </row>
    <row r="185" spans="1:10" ht="15.6" x14ac:dyDescent="0.3">
      <c r="A185" s="3"/>
      <c r="B185" s="513"/>
      <c r="C185" s="449"/>
      <c r="D185" s="450"/>
      <c r="E185" s="448"/>
      <c r="F185" s="458"/>
      <c r="G185" s="439"/>
      <c r="H185" s="445"/>
      <c r="I185" s="448"/>
      <c r="J185" s="496"/>
    </row>
    <row r="186" spans="1:10" ht="15.6" x14ac:dyDescent="0.3">
      <c r="A186" s="3"/>
      <c r="B186" s="513"/>
      <c r="C186" s="449"/>
      <c r="D186" s="450"/>
      <c r="E186" s="448"/>
      <c r="F186" s="458"/>
      <c r="G186" s="439"/>
      <c r="H186" s="445"/>
      <c r="I186" s="448"/>
      <c r="J186" s="496"/>
    </row>
    <row r="187" spans="1:10" ht="15.6" x14ac:dyDescent="0.3">
      <c r="A187" s="417"/>
      <c r="B187" s="510"/>
      <c r="C187" s="439"/>
      <c r="D187" s="445"/>
      <c r="E187" s="448"/>
      <c r="F187" s="458"/>
      <c r="G187" s="439"/>
      <c r="H187" s="445"/>
      <c r="I187" s="451"/>
      <c r="J187" s="496"/>
    </row>
    <row r="188" spans="1:10" ht="16.2" thickBot="1" x14ac:dyDescent="0.35">
      <c r="A188" s="418" t="s">
        <v>1226</v>
      </c>
      <c r="B188" s="17"/>
      <c r="C188" s="439"/>
      <c r="D188" s="445"/>
      <c r="E188" s="451"/>
      <c r="F188" s="458"/>
      <c r="G188" s="441"/>
      <c r="H188" s="442"/>
      <c r="I188" s="443"/>
      <c r="J188" s="496"/>
    </row>
    <row r="189" spans="1:10" ht="31.8" thickBot="1" x14ac:dyDescent="0.35">
      <c r="A189" s="412"/>
      <c r="B189" s="508" t="s">
        <v>1434</v>
      </c>
      <c r="C189" s="600" t="s">
        <v>1435</v>
      </c>
      <c r="D189" s="590" t="s">
        <v>1207</v>
      </c>
      <c r="E189" s="589" t="s">
        <v>1436</v>
      </c>
      <c r="F189" s="458"/>
      <c r="G189" s="444"/>
      <c r="H189" s="445"/>
      <c r="I189" s="446"/>
      <c r="J189" s="496"/>
    </row>
    <row r="190" spans="1:10" ht="15.6" x14ac:dyDescent="0.3">
      <c r="A190" s="426" t="s">
        <v>1212</v>
      </c>
      <c r="B190" s="528">
        <v>310.90195680000005</v>
      </c>
      <c r="C190" s="568">
        <v>1.5000000000000002</v>
      </c>
      <c r="D190" s="533">
        <f t="shared" ref="D190:D196" si="26">SUM(B190*C190)</f>
        <v>466.35293520000016</v>
      </c>
      <c r="E190" s="569">
        <f t="shared" ref="E190:E196" si="27">SUM(B190+D190)</f>
        <v>777.25489200000015</v>
      </c>
      <c r="F190" s="458"/>
      <c r="G190" s="444"/>
      <c r="H190" s="445"/>
      <c r="I190" s="446"/>
      <c r="J190" s="496"/>
    </row>
    <row r="191" spans="1:10" ht="15.6" x14ac:dyDescent="0.3">
      <c r="A191" s="426" t="s">
        <v>1437</v>
      </c>
      <c r="B191" s="522">
        <v>1</v>
      </c>
      <c r="C191" s="553">
        <v>1.5</v>
      </c>
      <c r="D191" s="534">
        <f t="shared" si="26"/>
        <v>1.5</v>
      </c>
      <c r="E191" s="557">
        <f t="shared" si="27"/>
        <v>2.5</v>
      </c>
      <c r="F191" s="458"/>
      <c r="G191" s="444"/>
      <c r="H191" s="445"/>
      <c r="I191" s="446"/>
      <c r="J191" s="496"/>
    </row>
    <row r="192" spans="1:10" ht="15.6" x14ac:dyDescent="0.3">
      <c r="A192" s="426" t="s">
        <v>1438</v>
      </c>
      <c r="B192" s="522">
        <v>79.687491839999993</v>
      </c>
      <c r="C192" s="553">
        <v>1.5</v>
      </c>
      <c r="D192" s="534">
        <f t="shared" si="26"/>
        <v>119.53123775999998</v>
      </c>
      <c r="E192" s="557">
        <f t="shared" si="27"/>
        <v>199.21872959999996</v>
      </c>
      <c r="F192" s="458"/>
      <c r="G192" s="444"/>
      <c r="H192" s="445"/>
      <c r="I192" s="446"/>
      <c r="J192" s="496"/>
    </row>
    <row r="193" spans="1:10" ht="15.6" x14ac:dyDescent="0.3">
      <c r="A193" s="426" t="s">
        <v>1439</v>
      </c>
      <c r="B193" s="522">
        <v>33.203121600000003</v>
      </c>
      <c r="C193" s="553">
        <v>1.5</v>
      </c>
      <c r="D193" s="534">
        <f t="shared" si="26"/>
        <v>49.804682400000004</v>
      </c>
      <c r="E193" s="557">
        <f t="shared" si="27"/>
        <v>83.007804000000007</v>
      </c>
      <c r="F193" s="458"/>
      <c r="G193" s="444"/>
      <c r="H193" s="445"/>
      <c r="I193" s="446"/>
      <c r="J193" s="496"/>
    </row>
    <row r="194" spans="1:10" ht="15.6" x14ac:dyDescent="0.3">
      <c r="A194" s="426" t="s">
        <v>1440</v>
      </c>
      <c r="B194" s="522">
        <v>300.63917376000001</v>
      </c>
      <c r="C194" s="553">
        <v>1.5</v>
      </c>
      <c r="D194" s="534">
        <f t="shared" si="26"/>
        <v>450.95876064000004</v>
      </c>
      <c r="E194" s="557">
        <f t="shared" si="27"/>
        <v>751.59793439999999</v>
      </c>
      <c r="F194" s="458"/>
      <c r="G194" s="444"/>
      <c r="H194" s="445"/>
      <c r="I194" s="446"/>
      <c r="J194" s="496"/>
    </row>
    <row r="195" spans="1:10" ht="15.6" x14ac:dyDescent="0.3">
      <c r="A195" s="426" t="s">
        <v>1441</v>
      </c>
      <c r="B195" s="522">
        <v>198.01134336000001</v>
      </c>
      <c r="C195" s="553">
        <v>1.5000000000000002</v>
      </c>
      <c r="D195" s="534">
        <f t="shared" si="26"/>
        <v>297.01701504000005</v>
      </c>
      <c r="E195" s="557">
        <f t="shared" si="27"/>
        <v>495.02835840000006</v>
      </c>
      <c r="F195" s="458"/>
      <c r="G195" s="444"/>
      <c r="H195" s="445"/>
      <c r="I195" s="446"/>
      <c r="J195" s="496"/>
    </row>
    <row r="196" spans="1:10" ht="15.6" x14ac:dyDescent="0.3">
      <c r="A196" s="426" t="s">
        <v>1442</v>
      </c>
      <c r="B196" s="522">
        <v>186.54117408000002</v>
      </c>
      <c r="C196" s="553">
        <v>1.5</v>
      </c>
      <c r="D196" s="534">
        <f t="shared" si="26"/>
        <v>279.81176112000003</v>
      </c>
      <c r="E196" s="557">
        <f t="shared" si="27"/>
        <v>466.35293520000005</v>
      </c>
      <c r="F196" s="458"/>
      <c r="G196" s="439"/>
      <c r="H196" s="445"/>
      <c r="I196" s="446"/>
      <c r="J196" s="496"/>
    </row>
    <row r="197" spans="1:10" ht="16.2" thickBot="1" x14ac:dyDescent="0.35">
      <c r="A197" s="427" t="s">
        <v>1443</v>
      </c>
      <c r="B197" s="523">
        <v>78.057520416000003</v>
      </c>
      <c r="C197" s="554"/>
      <c r="D197" s="535">
        <f>(D196+D194+D193)*14.5%</f>
        <v>113.1834046032</v>
      </c>
      <c r="E197" s="517">
        <f>(E196+E194+E193)*14.5%</f>
        <v>188.63900767199999</v>
      </c>
      <c r="F197" s="458"/>
      <c r="G197" s="439"/>
      <c r="H197" s="447"/>
      <c r="I197" s="447"/>
      <c r="J197" s="496"/>
    </row>
    <row r="198" spans="1:10" ht="16.2" thickBot="1" x14ac:dyDescent="0.35">
      <c r="A198" s="428" t="s">
        <v>1213</v>
      </c>
      <c r="B198" s="505">
        <v>1188.0417818559999</v>
      </c>
      <c r="C198" s="584"/>
      <c r="D198" s="559">
        <f>SUM(D190:D197)</f>
        <v>1778.1597967632001</v>
      </c>
      <c r="E198" s="560">
        <f>SUM(E190:E197)</f>
        <v>2963.599661272</v>
      </c>
      <c r="F198" s="458"/>
      <c r="G198" s="449"/>
      <c r="H198" s="450"/>
      <c r="I198" s="448"/>
      <c r="J198" s="496"/>
    </row>
    <row r="199" spans="1:10" ht="15.6" x14ac:dyDescent="0.3">
      <c r="A199" s="3"/>
      <c r="B199" s="513"/>
      <c r="C199" s="449"/>
      <c r="D199" s="450"/>
      <c r="E199" s="448"/>
      <c r="F199" s="458"/>
      <c r="G199" s="449"/>
      <c r="H199" s="450"/>
      <c r="I199" s="448"/>
      <c r="J199" s="496"/>
    </row>
    <row r="200" spans="1:10" ht="15.6" x14ac:dyDescent="0.3">
      <c r="A200" s="3"/>
      <c r="B200" s="510"/>
      <c r="C200" s="439"/>
      <c r="D200" s="451"/>
      <c r="E200" s="448"/>
      <c r="F200" s="458"/>
      <c r="G200" s="449"/>
      <c r="H200" s="450"/>
      <c r="I200" s="448"/>
      <c r="J200" s="496"/>
    </row>
    <row r="201" spans="1:10" ht="15.6" x14ac:dyDescent="0.3">
      <c r="A201" s="417"/>
      <c r="B201" s="510"/>
      <c r="C201" s="439"/>
      <c r="D201" s="445"/>
      <c r="E201" s="451"/>
      <c r="F201" s="458"/>
      <c r="G201" s="439"/>
      <c r="H201" s="445"/>
      <c r="I201" s="448"/>
      <c r="J201" s="496"/>
    </row>
    <row r="202" spans="1:10" ht="16.2" thickBot="1" x14ac:dyDescent="0.35">
      <c r="A202" s="418" t="s">
        <v>1227</v>
      </c>
      <c r="B202" s="17"/>
      <c r="C202" s="439"/>
      <c r="D202" s="445"/>
      <c r="E202" s="451"/>
      <c r="F202" s="458"/>
      <c r="G202" s="439"/>
      <c r="H202" s="445"/>
      <c r="I202" s="451"/>
      <c r="J202" s="496"/>
    </row>
    <row r="203" spans="1:10" ht="31.8" thickBot="1" x14ac:dyDescent="0.35">
      <c r="A203" s="412"/>
      <c r="B203" s="508" t="s">
        <v>1434</v>
      </c>
      <c r="C203" s="585" t="s">
        <v>1435</v>
      </c>
      <c r="D203" s="505" t="s">
        <v>1207</v>
      </c>
      <c r="E203" s="586" t="s">
        <v>1436</v>
      </c>
      <c r="F203" s="458"/>
      <c r="G203" s="441"/>
      <c r="H203" s="442"/>
      <c r="I203" s="443"/>
      <c r="J203" s="496"/>
    </row>
    <row r="204" spans="1:10" ht="15.6" x14ac:dyDescent="0.3">
      <c r="A204" s="426" t="s">
        <v>1212</v>
      </c>
      <c r="B204" s="531">
        <v>211.29259200000001</v>
      </c>
      <c r="C204" s="568">
        <v>1.5000000000000002</v>
      </c>
      <c r="D204" s="533">
        <f t="shared" ref="D204:D210" si="28">SUM(B204*C204)</f>
        <v>316.93888800000008</v>
      </c>
      <c r="E204" s="569">
        <f t="shared" ref="E204:E210" si="29">SUM(B204+D204)</f>
        <v>528.23148000000015</v>
      </c>
      <c r="F204" s="458"/>
      <c r="G204" s="444"/>
      <c r="H204" s="445"/>
      <c r="I204" s="446"/>
      <c r="J204" s="496"/>
    </row>
    <row r="205" spans="1:10" ht="15.6" x14ac:dyDescent="0.3">
      <c r="A205" s="426" t="s">
        <v>1437</v>
      </c>
      <c r="B205" s="526">
        <v>1</v>
      </c>
      <c r="C205" s="553">
        <v>1.5</v>
      </c>
      <c r="D205" s="534">
        <f t="shared" si="28"/>
        <v>1.5</v>
      </c>
      <c r="E205" s="557">
        <f t="shared" si="29"/>
        <v>2.5</v>
      </c>
      <c r="F205" s="458"/>
      <c r="G205" s="444"/>
      <c r="H205" s="445"/>
      <c r="I205" s="446"/>
      <c r="J205" s="496"/>
    </row>
    <row r="206" spans="1:10" ht="15.6" x14ac:dyDescent="0.3">
      <c r="A206" s="426" t="s">
        <v>1438</v>
      </c>
      <c r="B206" s="526">
        <v>79.687491839999993</v>
      </c>
      <c r="C206" s="553">
        <v>1.5</v>
      </c>
      <c r="D206" s="534">
        <f t="shared" si="28"/>
        <v>119.53123775999998</v>
      </c>
      <c r="E206" s="557">
        <f t="shared" si="29"/>
        <v>199.21872959999996</v>
      </c>
      <c r="F206" s="458"/>
      <c r="G206" s="444"/>
      <c r="H206" s="445"/>
      <c r="I206" s="446"/>
      <c r="J206" s="496"/>
    </row>
    <row r="207" spans="1:10" ht="15.6" x14ac:dyDescent="0.3">
      <c r="A207" s="426" t="s">
        <v>1439</v>
      </c>
      <c r="B207" s="526">
        <v>33.203121600000003</v>
      </c>
      <c r="C207" s="553">
        <v>1.5</v>
      </c>
      <c r="D207" s="534">
        <f t="shared" si="28"/>
        <v>49.804682400000004</v>
      </c>
      <c r="E207" s="557">
        <f t="shared" si="29"/>
        <v>83.007804000000007</v>
      </c>
      <c r="F207" s="458"/>
      <c r="G207" s="444"/>
      <c r="H207" s="445"/>
      <c r="I207" s="446"/>
      <c r="J207" s="496"/>
    </row>
    <row r="208" spans="1:10" ht="15.6" x14ac:dyDescent="0.3">
      <c r="A208" s="426" t="s">
        <v>1440</v>
      </c>
      <c r="B208" s="526">
        <v>300.63917376000001</v>
      </c>
      <c r="C208" s="553">
        <v>1.5</v>
      </c>
      <c r="D208" s="534">
        <f t="shared" si="28"/>
        <v>450.95876064000004</v>
      </c>
      <c r="E208" s="557">
        <f t="shared" si="29"/>
        <v>751.59793439999999</v>
      </c>
      <c r="F208" s="458"/>
      <c r="G208" s="444"/>
      <c r="H208" s="445"/>
      <c r="I208" s="446"/>
      <c r="J208" s="496"/>
    </row>
    <row r="209" spans="1:10" ht="15.6" x14ac:dyDescent="0.3">
      <c r="A209" s="426" t="s">
        <v>1441</v>
      </c>
      <c r="B209" s="526">
        <v>198.01134336000001</v>
      </c>
      <c r="C209" s="553">
        <v>1.5000000000000002</v>
      </c>
      <c r="D209" s="534">
        <f t="shared" si="28"/>
        <v>297.01701504000005</v>
      </c>
      <c r="E209" s="557">
        <f t="shared" si="29"/>
        <v>495.02835840000006</v>
      </c>
      <c r="F209" s="458"/>
      <c r="G209" s="444"/>
      <c r="H209" s="445"/>
      <c r="I209" s="446"/>
      <c r="J209" s="496"/>
    </row>
    <row r="210" spans="1:10" ht="15.6" x14ac:dyDescent="0.3">
      <c r="A210" s="426" t="s">
        <v>1442</v>
      </c>
      <c r="B210" s="526">
        <v>186.54117408000002</v>
      </c>
      <c r="C210" s="553">
        <v>1.5</v>
      </c>
      <c r="D210" s="534">
        <f t="shared" si="28"/>
        <v>279.81176112000003</v>
      </c>
      <c r="E210" s="557">
        <f t="shared" si="29"/>
        <v>466.35293520000005</v>
      </c>
      <c r="F210" s="458"/>
      <c r="G210" s="444"/>
      <c r="H210" s="445"/>
      <c r="I210" s="446"/>
      <c r="J210" s="496"/>
    </row>
    <row r="211" spans="1:10" ht="16.2" thickBot="1" x14ac:dyDescent="0.35">
      <c r="A211" s="430" t="s">
        <v>1443</v>
      </c>
      <c r="B211" s="532">
        <v>78.057520416000003</v>
      </c>
      <c r="C211" s="554"/>
      <c r="D211" s="535">
        <f>(D210+D208+D207)*14.5%</f>
        <v>113.1834046032</v>
      </c>
      <c r="E211" s="517">
        <f>(E210+E208+E207)*14.5%</f>
        <v>188.63900767199999</v>
      </c>
      <c r="F211" s="458"/>
      <c r="G211" s="439"/>
      <c r="H211" s="445"/>
      <c r="I211" s="446"/>
      <c r="J211" s="496"/>
    </row>
    <row r="212" spans="1:10" ht="16.2" thickBot="1" x14ac:dyDescent="0.35">
      <c r="A212" s="423" t="s">
        <v>1213</v>
      </c>
      <c r="B212" s="515">
        <v>1088.4324170560001</v>
      </c>
      <c r="C212" s="566"/>
      <c r="D212" s="536">
        <f>SUM(D204:D211)</f>
        <v>1628.7457495632002</v>
      </c>
      <c r="E212" s="558">
        <f>SUM(E204:E211)</f>
        <v>2714.576249272</v>
      </c>
      <c r="F212" s="458"/>
      <c r="G212" s="439"/>
      <c r="H212" s="447"/>
      <c r="I212" s="447"/>
      <c r="J212" s="496"/>
    </row>
    <row r="213" spans="1:10" ht="15.6" x14ac:dyDescent="0.3">
      <c r="A213" s="3"/>
      <c r="B213" s="513"/>
      <c r="C213" s="449"/>
      <c r="D213" s="450"/>
      <c r="E213" s="448"/>
      <c r="F213" s="458"/>
      <c r="G213" s="449"/>
      <c r="H213" s="450"/>
      <c r="I213" s="448"/>
      <c r="J213" s="496"/>
    </row>
    <row r="214" spans="1:10" ht="15.6" x14ac:dyDescent="0.3">
      <c r="A214" s="417"/>
      <c r="B214" s="510"/>
      <c r="C214" s="439"/>
      <c r="D214" s="451"/>
      <c r="E214" s="448"/>
      <c r="F214" s="458"/>
      <c r="G214" s="439"/>
      <c r="H214" s="451"/>
      <c r="I214" s="448"/>
      <c r="J214" s="496"/>
    </row>
    <row r="215" spans="1:10" ht="16.2" thickBot="1" x14ac:dyDescent="0.35">
      <c r="A215" s="418" t="s">
        <v>1228</v>
      </c>
      <c r="B215" s="17"/>
      <c r="C215" s="439"/>
      <c r="D215" s="451"/>
      <c r="E215" s="451"/>
      <c r="F215" s="458"/>
      <c r="G215" s="439"/>
      <c r="H215" s="445"/>
      <c r="I215" s="451"/>
      <c r="J215" s="496"/>
    </row>
    <row r="216" spans="1:10" ht="31.8" thickBot="1" x14ac:dyDescent="0.35">
      <c r="A216" s="431"/>
      <c r="B216" s="587" t="s">
        <v>1434</v>
      </c>
      <c r="C216" s="588" t="s">
        <v>1435</v>
      </c>
      <c r="D216" s="590" t="s">
        <v>1207</v>
      </c>
      <c r="E216" s="589" t="s">
        <v>1436</v>
      </c>
      <c r="F216" s="458"/>
      <c r="G216" s="439"/>
      <c r="H216" s="445"/>
      <c r="I216" s="451"/>
      <c r="J216" s="496"/>
    </row>
    <row r="217" spans="1:10" ht="15.6" x14ac:dyDescent="0.3">
      <c r="A217" s="421" t="s">
        <v>1212</v>
      </c>
      <c r="B217" s="529">
        <v>310.90195680000005</v>
      </c>
      <c r="C217" s="568">
        <v>1.5000000000000002</v>
      </c>
      <c r="D217" s="533">
        <f t="shared" ref="D217:D223" si="30">SUM(B217*C217)</f>
        <v>466.35293520000016</v>
      </c>
      <c r="E217" s="569">
        <f t="shared" ref="E217:E223" si="31">SUM(B217+D217)</f>
        <v>777.25489200000015</v>
      </c>
      <c r="F217" s="458"/>
      <c r="G217" s="441"/>
      <c r="H217" s="442"/>
      <c r="I217" s="443"/>
      <c r="J217" s="496"/>
    </row>
    <row r="218" spans="1:10" ht="15.6" x14ac:dyDescent="0.3">
      <c r="A218" s="413" t="s">
        <v>1437</v>
      </c>
      <c r="B218" s="522">
        <v>1</v>
      </c>
      <c r="C218" s="553">
        <v>1.5</v>
      </c>
      <c r="D218" s="534">
        <f t="shared" si="30"/>
        <v>1.5</v>
      </c>
      <c r="E218" s="557">
        <f t="shared" si="31"/>
        <v>2.5</v>
      </c>
      <c r="F218" s="458"/>
      <c r="G218" s="444"/>
      <c r="H218" s="445"/>
      <c r="I218" s="446"/>
      <c r="J218" s="496"/>
    </row>
    <row r="219" spans="1:10" ht="15.6" x14ac:dyDescent="0.3">
      <c r="A219" s="413" t="s">
        <v>1438</v>
      </c>
      <c r="B219" s="522">
        <v>79.687491839999993</v>
      </c>
      <c r="C219" s="553">
        <v>1.5</v>
      </c>
      <c r="D219" s="534">
        <f t="shared" si="30"/>
        <v>119.53123775999998</v>
      </c>
      <c r="E219" s="557">
        <f t="shared" si="31"/>
        <v>199.21872959999996</v>
      </c>
      <c r="F219" s="458"/>
      <c r="G219" s="444"/>
      <c r="H219" s="445"/>
      <c r="I219" s="446"/>
      <c r="J219" s="496"/>
    </row>
    <row r="220" spans="1:10" ht="15.6" x14ac:dyDescent="0.3">
      <c r="A220" s="413" t="s">
        <v>1439</v>
      </c>
      <c r="B220" s="522">
        <v>33.203121600000003</v>
      </c>
      <c r="C220" s="553">
        <v>1.5</v>
      </c>
      <c r="D220" s="534">
        <f t="shared" si="30"/>
        <v>49.804682400000004</v>
      </c>
      <c r="E220" s="557">
        <f t="shared" si="31"/>
        <v>83.007804000000007</v>
      </c>
      <c r="F220" s="458"/>
      <c r="G220" s="444"/>
      <c r="H220" s="445"/>
      <c r="I220" s="446"/>
      <c r="J220" s="496"/>
    </row>
    <row r="221" spans="1:10" ht="15.6" x14ac:dyDescent="0.3">
      <c r="A221" s="413" t="s">
        <v>1440</v>
      </c>
      <c r="B221" s="522">
        <v>300.63917376000001</v>
      </c>
      <c r="C221" s="553">
        <v>1.5</v>
      </c>
      <c r="D221" s="534">
        <f t="shared" si="30"/>
        <v>450.95876064000004</v>
      </c>
      <c r="E221" s="557">
        <f t="shared" si="31"/>
        <v>751.59793439999999</v>
      </c>
      <c r="F221" s="458"/>
      <c r="G221" s="444"/>
      <c r="H221" s="445"/>
      <c r="I221" s="446"/>
      <c r="J221" s="496"/>
    </row>
    <row r="222" spans="1:10" ht="15.6" x14ac:dyDescent="0.3">
      <c r="A222" s="413" t="s">
        <v>1441</v>
      </c>
      <c r="B222" s="522">
        <v>198.01134336000001</v>
      </c>
      <c r="C222" s="553">
        <v>1.5000000000000002</v>
      </c>
      <c r="D222" s="534">
        <f t="shared" si="30"/>
        <v>297.01701504000005</v>
      </c>
      <c r="E222" s="557">
        <f t="shared" si="31"/>
        <v>495.02835840000006</v>
      </c>
      <c r="F222" s="458"/>
      <c r="G222" s="444"/>
      <c r="H222" s="445"/>
      <c r="I222" s="446"/>
      <c r="J222" s="496"/>
    </row>
    <row r="223" spans="1:10" ht="15.6" x14ac:dyDescent="0.3">
      <c r="A223" s="413" t="s">
        <v>1442</v>
      </c>
      <c r="B223" s="522">
        <v>186.54117408000002</v>
      </c>
      <c r="C223" s="553">
        <v>1.5</v>
      </c>
      <c r="D223" s="534">
        <f t="shared" si="30"/>
        <v>279.81176112000003</v>
      </c>
      <c r="E223" s="557">
        <f t="shared" si="31"/>
        <v>466.35293520000005</v>
      </c>
      <c r="F223" s="458"/>
      <c r="G223" s="444"/>
      <c r="H223" s="445"/>
      <c r="I223" s="446"/>
      <c r="J223" s="496"/>
    </row>
    <row r="224" spans="1:10" ht="16.2" thickBot="1" x14ac:dyDescent="0.35">
      <c r="A224" s="414" t="s">
        <v>1443</v>
      </c>
      <c r="B224" s="523">
        <v>78.057520416000003</v>
      </c>
      <c r="C224" s="554"/>
      <c r="D224" s="535">
        <f>(D223+D221+D220)*14.5%</f>
        <v>113.1834046032</v>
      </c>
      <c r="E224" s="517">
        <f>(E223+E221+E220)*14.5%</f>
        <v>188.63900767199999</v>
      </c>
      <c r="F224" s="458"/>
      <c r="G224" s="444"/>
      <c r="H224" s="445"/>
      <c r="I224" s="446"/>
      <c r="J224" s="496"/>
    </row>
    <row r="225" spans="1:10" ht="16.2" thickBot="1" x14ac:dyDescent="0.35">
      <c r="A225" s="415" t="s">
        <v>1213</v>
      </c>
      <c r="B225" s="509">
        <v>1188.0417818559999</v>
      </c>
      <c r="C225" s="583"/>
      <c r="D225" s="559">
        <f>SUM(D217:D224)</f>
        <v>1778.1597967632001</v>
      </c>
      <c r="E225" s="560">
        <f>SUM(E217:E224)</f>
        <v>2963.599661272</v>
      </c>
      <c r="F225" s="458"/>
      <c r="G225" s="439"/>
      <c r="H225" s="445"/>
      <c r="I225" s="446"/>
      <c r="J225" s="496"/>
    </row>
    <row r="226" spans="1:10" ht="15.6" x14ac:dyDescent="0.3">
      <c r="A226" s="3"/>
      <c r="B226" s="513"/>
      <c r="C226" s="449"/>
      <c r="D226" s="450"/>
      <c r="E226" s="448"/>
      <c r="F226" s="458"/>
      <c r="G226" s="439"/>
      <c r="H226" s="447"/>
      <c r="I226" s="447"/>
      <c r="J226" s="496"/>
    </row>
    <row r="227" spans="1:10" ht="15.6" x14ac:dyDescent="0.3">
      <c r="A227" s="3"/>
      <c r="B227" s="513"/>
      <c r="C227" s="449"/>
      <c r="D227" s="450"/>
      <c r="E227" s="448"/>
      <c r="F227" s="458"/>
      <c r="G227" s="439"/>
      <c r="H227" s="447"/>
      <c r="I227" s="447"/>
      <c r="J227" s="496"/>
    </row>
    <row r="228" spans="1:10" ht="15.6" x14ac:dyDescent="0.3">
      <c r="A228" s="417"/>
      <c r="B228" s="510"/>
      <c r="C228" s="439"/>
      <c r="D228" s="451"/>
      <c r="E228" s="448"/>
      <c r="F228" s="458"/>
      <c r="G228" s="439"/>
      <c r="H228" s="447"/>
      <c r="I228" s="447"/>
      <c r="J228" s="496"/>
    </row>
    <row r="229" spans="1:10" ht="16.2" thickBot="1" x14ac:dyDescent="0.35">
      <c r="A229" s="418" t="s">
        <v>1229</v>
      </c>
      <c r="B229" s="17"/>
      <c r="C229" s="439"/>
      <c r="D229" s="451"/>
      <c r="E229" s="451"/>
      <c r="F229" s="458"/>
      <c r="G229" s="439"/>
      <c r="H229" s="451"/>
      <c r="I229" s="448"/>
      <c r="J229" s="496"/>
    </row>
    <row r="230" spans="1:10" ht="31.8" thickBot="1" x14ac:dyDescent="0.35">
      <c r="A230" s="419"/>
      <c r="B230" s="587" t="s">
        <v>1434</v>
      </c>
      <c r="C230" s="588" t="s">
        <v>1435</v>
      </c>
      <c r="D230" s="590" t="s">
        <v>1207</v>
      </c>
      <c r="E230" s="589" t="s">
        <v>1436</v>
      </c>
      <c r="F230" s="458"/>
      <c r="G230" s="439"/>
      <c r="H230" s="451"/>
      <c r="I230" s="451"/>
      <c r="J230" s="496"/>
    </row>
    <row r="231" spans="1:10" ht="15.6" x14ac:dyDescent="0.3">
      <c r="A231" s="413" t="s">
        <v>1212</v>
      </c>
      <c r="B231" s="522">
        <v>211.29259200000001</v>
      </c>
      <c r="C231" s="568">
        <v>1.5000000000000002</v>
      </c>
      <c r="D231" s="533">
        <f t="shared" ref="D231:D237" si="32">SUM(B231*C231)</f>
        <v>316.93888800000008</v>
      </c>
      <c r="E231" s="569">
        <f t="shared" ref="E231:E237" si="33">SUM(B231+D231)</f>
        <v>528.23148000000015</v>
      </c>
      <c r="F231" s="458"/>
      <c r="G231" s="441"/>
      <c r="H231" s="442"/>
      <c r="I231" s="443"/>
      <c r="J231" s="496"/>
    </row>
    <row r="232" spans="1:10" ht="15.6" x14ac:dyDescent="0.3">
      <c r="A232" s="413" t="s">
        <v>1437</v>
      </c>
      <c r="B232" s="522">
        <v>1</v>
      </c>
      <c r="C232" s="553">
        <v>1.5</v>
      </c>
      <c r="D232" s="534">
        <f t="shared" si="32"/>
        <v>1.5</v>
      </c>
      <c r="E232" s="557">
        <f t="shared" si="33"/>
        <v>2.5</v>
      </c>
      <c r="F232" s="458"/>
      <c r="G232" s="444"/>
      <c r="H232" s="445"/>
      <c r="I232" s="446"/>
      <c r="J232" s="496"/>
    </row>
    <row r="233" spans="1:10" ht="15.6" x14ac:dyDescent="0.3">
      <c r="A233" s="413" t="s">
        <v>1438</v>
      </c>
      <c r="B233" s="522">
        <v>79.687491839999993</v>
      </c>
      <c r="C233" s="553">
        <v>1.5</v>
      </c>
      <c r="D233" s="534">
        <f t="shared" si="32"/>
        <v>119.53123775999998</v>
      </c>
      <c r="E233" s="557">
        <f t="shared" si="33"/>
        <v>199.21872959999996</v>
      </c>
      <c r="F233" s="458"/>
      <c r="G233" s="444"/>
      <c r="H233" s="445"/>
      <c r="I233" s="446"/>
      <c r="J233" s="496"/>
    </row>
    <row r="234" spans="1:10" ht="15.6" x14ac:dyDescent="0.3">
      <c r="A234" s="413" t="s">
        <v>1439</v>
      </c>
      <c r="B234" s="522">
        <v>33.203121600000003</v>
      </c>
      <c r="C234" s="553">
        <v>1.5</v>
      </c>
      <c r="D234" s="534">
        <f t="shared" si="32"/>
        <v>49.804682400000004</v>
      </c>
      <c r="E234" s="557">
        <f t="shared" si="33"/>
        <v>83.007804000000007</v>
      </c>
      <c r="F234" s="458"/>
      <c r="G234" s="444"/>
      <c r="H234" s="445"/>
      <c r="I234" s="446"/>
      <c r="J234" s="496"/>
    </row>
    <row r="235" spans="1:10" ht="15.6" x14ac:dyDescent="0.3">
      <c r="A235" s="413" t="s">
        <v>1440</v>
      </c>
      <c r="B235" s="522">
        <v>300.63917376000001</v>
      </c>
      <c r="C235" s="553">
        <v>1.5</v>
      </c>
      <c r="D235" s="534">
        <f t="shared" si="32"/>
        <v>450.95876064000004</v>
      </c>
      <c r="E235" s="557">
        <f t="shared" si="33"/>
        <v>751.59793439999999</v>
      </c>
      <c r="F235" s="458"/>
      <c r="G235" s="444"/>
      <c r="H235" s="445"/>
      <c r="I235" s="446"/>
      <c r="J235" s="496"/>
    </row>
    <row r="236" spans="1:10" ht="15.6" x14ac:dyDescent="0.3">
      <c r="A236" s="413" t="s">
        <v>1441</v>
      </c>
      <c r="B236" s="522">
        <v>198.01134336000001</v>
      </c>
      <c r="C236" s="553">
        <v>1.5000000000000002</v>
      </c>
      <c r="D236" s="534">
        <f t="shared" si="32"/>
        <v>297.01701504000005</v>
      </c>
      <c r="E236" s="557">
        <f t="shared" si="33"/>
        <v>495.02835840000006</v>
      </c>
      <c r="F236" s="458"/>
      <c r="G236" s="444"/>
      <c r="H236" s="445"/>
      <c r="I236" s="446"/>
      <c r="J236" s="496"/>
    </row>
    <row r="237" spans="1:10" ht="15.6" x14ac:dyDescent="0.3">
      <c r="A237" s="413" t="s">
        <v>1442</v>
      </c>
      <c r="B237" s="522">
        <v>186.54117408000002</v>
      </c>
      <c r="C237" s="553">
        <v>1.5</v>
      </c>
      <c r="D237" s="534">
        <f t="shared" si="32"/>
        <v>279.81176112000003</v>
      </c>
      <c r="E237" s="557">
        <f t="shared" si="33"/>
        <v>466.35293520000005</v>
      </c>
      <c r="F237" s="458"/>
      <c r="G237" s="444"/>
      <c r="H237" s="445"/>
      <c r="I237" s="446"/>
      <c r="J237" s="496"/>
    </row>
    <row r="238" spans="1:10" ht="16.2" thickBot="1" x14ac:dyDescent="0.35">
      <c r="A238" s="414" t="s">
        <v>1443</v>
      </c>
      <c r="B238" s="523">
        <v>78.057520416000003</v>
      </c>
      <c r="C238" s="554"/>
      <c r="D238" s="535">
        <f>(D237+D235+D234)*14.5%</f>
        <v>113.1834046032</v>
      </c>
      <c r="E238" s="517">
        <f>(E237+E235+E234)*14.5%</f>
        <v>188.63900767199999</v>
      </c>
      <c r="F238" s="458"/>
      <c r="G238" s="444"/>
      <c r="H238" s="445"/>
      <c r="I238" s="446"/>
      <c r="J238" s="496"/>
    </row>
    <row r="239" spans="1:10" ht="16.2" thickBot="1" x14ac:dyDescent="0.35">
      <c r="A239" s="415" t="s">
        <v>1213</v>
      </c>
      <c r="B239" s="509">
        <v>1088.4324170560001</v>
      </c>
      <c r="C239" s="583"/>
      <c r="D239" s="559">
        <f>SUM(D231:D238)</f>
        <v>1628.7457495632002</v>
      </c>
      <c r="E239" s="560">
        <f>SUM(E231:E238)</f>
        <v>2714.576249272</v>
      </c>
      <c r="F239" s="458"/>
      <c r="G239" s="439"/>
      <c r="H239" s="445"/>
      <c r="I239" s="446"/>
      <c r="J239" s="496"/>
    </row>
    <row r="240" spans="1:10" ht="15.6" x14ac:dyDescent="0.3">
      <c r="A240" s="3"/>
      <c r="B240" s="513"/>
      <c r="C240" s="449"/>
      <c r="D240" s="450"/>
      <c r="E240" s="448"/>
      <c r="F240" s="458"/>
      <c r="G240" s="439"/>
      <c r="H240" s="447"/>
      <c r="I240" s="447"/>
      <c r="J240" s="496"/>
    </row>
    <row r="241" spans="1:10" ht="15.6" x14ac:dyDescent="0.3">
      <c r="A241" s="3"/>
      <c r="B241" s="510"/>
      <c r="C241" s="439"/>
      <c r="D241" s="451"/>
      <c r="E241" s="448"/>
      <c r="F241" s="458"/>
      <c r="G241" s="439"/>
      <c r="H241" s="447"/>
      <c r="I241" s="447"/>
      <c r="J241" s="496"/>
    </row>
    <row r="242" spans="1:10" ht="15.6" x14ac:dyDescent="0.3">
      <c r="A242" s="417"/>
      <c r="B242" s="510"/>
      <c r="C242" s="439"/>
      <c r="D242" s="445"/>
      <c r="E242" s="451"/>
      <c r="F242" s="458"/>
      <c r="G242" s="449"/>
      <c r="H242" s="450"/>
      <c r="I242" s="448"/>
      <c r="J242" s="496"/>
    </row>
    <row r="243" spans="1:10" ht="16.2" thickBot="1" x14ac:dyDescent="0.35">
      <c r="A243" s="418" t="s">
        <v>1230</v>
      </c>
      <c r="B243" s="17"/>
      <c r="C243" s="439"/>
      <c r="D243" s="445"/>
      <c r="E243" s="451"/>
      <c r="F243" s="458"/>
      <c r="G243" s="449"/>
      <c r="H243" s="450"/>
      <c r="I243" s="448"/>
      <c r="J243" s="496"/>
    </row>
    <row r="244" spans="1:10" ht="31.8" thickBot="1" x14ac:dyDescent="0.35">
      <c r="A244" s="432"/>
      <c r="B244" s="591" t="s">
        <v>1434</v>
      </c>
      <c r="C244" s="585" t="s">
        <v>1435</v>
      </c>
      <c r="D244" s="505" t="s">
        <v>1207</v>
      </c>
      <c r="E244" s="586" t="s">
        <v>1436</v>
      </c>
      <c r="F244" s="458"/>
      <c r="G244" s="439"/>
      <c r="H244" s="451"/>
      <c r="I244" s="448"/>
      <c r="J244" s="496"/>
    </row>
    <row r="245" spans="1:10" ht="15.6" x14ac:dyDescent="0.3">
      <c r="A245" s="433" t="s">
        <v>1212</v>
      </c>
      <c r="B245" s="525">
        <v>211.29259200000001</v>
      </c>
      <c r="C245" s="552">
        <v>1.5000000000000002</v>
      </c>
      <c r="D245" s="541">
        <f t="shared" ref="D245:D251" si="34">SUM(B245*C245)</f>
        <v>316.93888800000008</v>
      </c>
      <c r="E245" s="556">
        <f t="shared" ref="E245:E251" si="35">SUM(B245+D245)</f>
        <v>528.23148000000015</v>
      </c>
      <c r="F245" s="458"/>
      <c r="G245" s="439"/>
      <c r="H245" s="451"/>
      <c r="I245" s="451"/>
      <c r="J245" s="496"/>
    </row>
    <row r="246" spans="1:10" ht="15.6" x14ac:dyDescent="0.3">
      <c r="A246" s="426" t="s">
        <v>1437</v>
      </c>
      <c r="B246" s="526">
        <v>1</v>
      </c>
      <c r="C246" s="553">
        <v>1.5</v>
      </c>
      <c r="D246" s="534">
        <f t="shared" si="34"/>
        <v>1.5</v>
      </c>
      <c r="E246" s="557">
        <f t="shared" si="35"/>
        <v>2.5</v>
      </c>
      <c r="F246" s="458"/>
      <c r="G246" s="441"/>
      <c r="H246" s="442"/>
      <c r="I246" s="443"/>
      <c r="J246" s="496"/>
    </row>
    <row r="247" spans="1:10" ht="15.6" x14ac:dyDescent="0.3">
      <c r="A247" s="426" t="s">
        <v>1438</v>
      </c>
      <c r="B247" s="526">
        <v>79.687491839999993</v>
      </c>
      <c r="C247" s="553">
        <v>1.5</v>
      </c>
      <c r="D247" s="534">
        <f t="shared" si="34"/>
        <v>119.53123775999998</v>
      </c>
      <c r="E247" s="557">
        <f t="shared" si="35"/>
        <v>199.21872959999996</v>
      </c>
      <c r="F247" s="458"/>
      <c r="G247" s="444"/>
      <c r="H247" s="445"/>
      <c r="I247" s="446"/>
      <c r="J247" s="496"/>
    </row>
    <row r="248" spans="1:10" ht="15.6" x14ac:dyDescent="0.3">
      <c r="A248" s="426" t="s">
        <v>1439</v>
      </c>
      <c r="B248" s="526">
        <v>33.203121600000003</v>
      </c>
      <c r="C248" s="553">
        <v>1.5</v>
      </c>
      <c r="D248" s="534">
        <f t="shared" si="34"/>
        <v>49.804682400000004</v>
      </c>
      <c r="E248" s="557">
        <f t="shared" si="35"/>
        <v>83.007804000000007</v>
      </c>
      <c r="F248" s="458"/>
      <c r="G248" s="444"/>
      <c r="H248" s="445"/>
      <c r="I248" s="446"/>
      <c r="J248" s="496"/>
    </row>
    <row r="249" spans="1:10" ht="15.6" x14ac:dyDescent="0.3">
      <c r="A249" s="426" t="s">
        <v>1440</v>
      </c>
      <c r="B249" s="526">
        <v>300.63917376000001</v>
      </c>
      <c r="C249" s="553">
        <v>1.5</v>
      </c>
      <c r="D249" s="534">
        <f t="shared" si="34"/>
        <v>450.95876064000004</v>
      </c>
      <c r="E249" s="557">
        <f t="shared" si="35"/>
        <v>751.59793439999999</v>
      </c>
      <c r="F249" s="458"/>
      <c r="G249" s="444"/>
      <c r="H249" s="445"/>
      <c r="I249" s="446"/>
      <c r="J249" s="496"/>
    </row>
    <row r="250" spans="1:10" ht="15.6" x14ac:dyDescent="0.3">
      <c r="A250" s="426" t="s">
        <v>1441</v>
      </c>
      <c r="B250" s="526">
        <v>198.01134336000001</v>
      </c>
      <c r="C250" s="553">
        <v>1.5000000000000002</v>
      </c>
      <c r="D250" s="534">
        <f t="shared" si="34"/>
        <v>297.01701504000005</v>
      </c>
      <c r="E250" s="557">
        <f t="shared" si="35"/>
        <v>495.02835840000006</v>
      </c>
      <c r="F250" s="458"/>
      <c r="G250" s="444"/>
      <c r="H250" s="445"/>
      <c r="I250" s="446"/>
      <c r="J250" s="496"/>
    </row>
    <row r="251" spans="1:10" ht="15.6" x14ac:dyDescent="0.3">
      <c r="A251" s="426" t="s">
        <v>1442</v>
      </c>
      <c r="B251" s="526">
        <v>186.54117408000002</v>
      </c>
      <c r="C251" s="553">
        <v>1.5</v>
      </c>
      <c r="D251" s="534">
        <f t="shared" si="34"/>
        <v>279.81176112000003</v>
      </c>
      <c r="E251" s="557">
        <f t="shared" si="35"/>
        <v>466.35293520000005</v>
      </c>
      <c r="F251" s="458"/>
      <c r="G251" s="444"/>
      <c r="H251" s="445"/>
      <c r="I251" s="446"/>
      <c r="J251" s="496"/>
    </row>
    <row r="252" spans="1:10" ht="16.2" thickBot="1" x14ac:dyDescent="0.35">
      <c r="A252" s="430" t="s">
        <v>1443</v>
      </c>
      <c r="B252" s="527">
        <v>78.057520416000003</v>
      </c>
      <c r="C252" s="554"/>
      <c r="D252" s="535">
        <f>(D251+D249+D248)*14.5%</f>
        <v>113.1834046032</v>
      </c>
      <c r="E252" s="517">
        <f>(E251+E249+E248)*14.5%</f>
        <v>188.63900767199999</v>
      </c>
      <c r="F252" s="458"/>
      <c r="G252" s="444"/>
      <c r="H252" s="445"/>
      <c r="I252" s="446"/>
      <c r="J252" s="496"/>
    </row>
    <row r="253" spans="1:10" ht="16.2" thickBot="1" x14ac:dyDescent="0.35">
      <c r="A253" s="434" t="s">
        <v>1213</v>
      </c>
      <c r="B253" s="507">
        <v>1088.4324170560001</v>
      </c>
      <c r="C253" s="566"/>
      <c r="D253" s="536">
        <f>SUM(D245:D252)</f>
        <v>1628.7457495632002</v>
      </c>
      <c r="E253" s="558">
        <f>SUM(E245:E252)</f>
        <v>2714.576249272</v>
      </c>
      <c r="F253" s="458"/>
      <c r="G253" s="444"/>
      <c r="H253" s="445"/>
      <c r="I253" s="446"/>
      <c r="J253" s="496"/>
    </row>
    <row r="254" spans="1:10" ht="15.6" x14ac:dyDescent="0.3">
      <c r="A254" s="3"/>
      <c r="B254" s="513"/>
      <c r="C254" s="449"/>
      <c r="D254" s="450"/>
      <c r="E254" s="448"/>
      <c r="F254" s="458"/>
      <c r="G254" s="439"/>
      <c r="H254" s="445"/>
      <c r="I254" s="446"/>
      <c r="J254" s="496"/>
    </row>
    <row r="255" spans="1:10" ht="15.6" x14ac:dyDescent="0.3">
      <c r="A255" s="3"/>
      <c r="B255" s="510"/>
      <c r="C255" s="439"/>
      <c r="D255" s="451"/>
      <c r="E255" s="448"/>
      <c r="F255" s="458"/>
      <c r="G255" s="439"/>
      <c r="H255" s="445"/>
      <c r="I255" s="446"/>
      <c r="J255" s="496"/>
    </row>
    <row r="256" spans="1:10" ht="15.6" x14ac:dyDescent="0.3">
      <c r="A256" s="417"/>
      <c r="B256" s="521"/>
      <c r="C256" s="439"/>
      <c r="D256" s="445"/>
      <c r="E256" s="451"/>
      <c r="F256" s="458"/>
      <c r="G256" s="439"/>
      <c r="H256" s="447"/>
      <c r="I256" s="447"/>
      <c r="J256" s="496"/>
    </row>
    <row r="257" spans="1:10" ht="16.2" thickBot="1" x14ac:dyDescent="0.35">
      <c r="A257" s="418" t="s">
        <v>1231</v>
      </c>
      <c r="B257" s="521"/>
      <c r="C257" s="439"/>
      <c r="D257" s="445"/>
      <c r="E257" s="451"/>
      <c r="F257" s="458"/>
      <c r="G257" s="449"/>
      <c r="H257" s="450"/>
      <c r="I257" s="448"/>
      <c r="J257" s="496"/>
    </row>
    <row r="258" spans="1:10" ht="31.8" thickBot="1" x14ac:dyDescent="0.35">
      <c r="A258" s="432"/>
      <c r="B258" s="591" t="s">
        <v>1434</v>
      </c>
      <c r="C258" s="585" t="s">
        <v>1435</v>
      </c>
      <c r="D258" s="505" t="s">
        <v>1207</v>
      </c>
      <c r="E258" s="586" t="s">
        <v>1436</v>
      </c>
      <c r="F258" s="458"/>
      <c r="G258" s="439"/>
      <c r="H258" s="451"/>
      <c r="I258" s="448"/>
      <c r="J258" s="496"/>
    </row>
    <row r="259" spans="1:10" ht="15.6" x14ac:dyDescent="0.3">
      <c r="A259" s="433" t="s">
        <v>1212</v>
      </c>
      <c r="B259" s="525">
        <v>211.29259200000001</v>
      </c>
      <c r="C259" s="552">
        <v>1.5000000000000002</v>
      </c>
      <c r="D259" s="541">
        <f t="shared" ref="D259:D265" si="36">SUM(B259*C259)</f>
        <v>316.93888800000008</v>
      </c>
      <c r="E259" s="556">
        <f t="shared" ref="E259:E265" si="37">SUM(B259+D259)</f>
        <v>528.23148000000015</v>
      </c>
      <c r="F259" s="458"/>
      <c r="G259" s="439"/>
      <c r="H259" s="445"/>
      <c r="I259" s="451"/>
      <c r="J259" s="496"/>
    </row>
    <row r="260" spans="1:10" ht="15.6" x14ac:dyDescent="0.3">
      <c r="A260" s="426" t="s">
        <v>1437</v>
      </c>
      <c r="B260" s="526">
        <v>1</v>
      </c>
      <c r="C260" s="553">
        <v>1.5</v>
      </c>
      <c r="D260" s="534">
        <f t="shared" si="36"/>
        <v>1.5</v>
      </c>
      <c r="E260" s="557">
        <f t="shared" si="37"/>
        <v>2.5</v>
      </c>
      <c r="F260" s="458"/>
      <c r="G260" s="439"/>
      <c r="H260" s="445"/>
      <c r="I260" s="451"/>
      <c r="J260" s="496"/>
    </row>
    <row r="261" spans="1:10" ht="15.6" x14ac:dyDescent="0.3">
      <c r="A261" s="426" t="s">
        <v>1438</v>
      </c>
      <c r="B261" s="526">
        <v>79.687491839999993</v>
      </c>
      <c r="C261" s="553">
        <v>1.5</v>
      </c>
      <c r="D261" s="534">
        <f t="shared" si="36"/>
        <v>119.53123775999998</v>
      </c>
      <c r="E261" s="557">
        <f t="shared" si="37"/>
        <v>199.21872959999996</v>
      </c>
      <c r="F261" s="458"/>
      <c r="G261" s="441"/>
      <c r="H261" s="442"/>
      <c r="I261" s="443"/>
      <c r="J261" s="496"/>
    </row>
    <row r="262" spans="1:10" ht="15.6" x14ac:dyDescent="0.3">
      <c r="A262" s="426" t="s">
        <v>1439</v>
      </c>
      <c r="B262" s="526">
        <v>33.203121600000003</v>
      </c>
      <c r="C262" s="553">
        <v>1.5</v>
      </c>
      <c r="D262" s="534">
        <f t="shared" si="36"/>
        <v>49.804682400000004</v>
      </c>
      <c r="E262" s="557">
        <f t="shared" si="37"/>
        <v>83.007804000000007</v>
      </c>
      <c r="F262" s="458"/>
      <c r="G262" s="444"/>
      <c r="H262" s="445"/>
      <c r="I262" s="446"/>
      <c r="J262" s="496"/>
    </row>
    <row r="263" spans="1:10" ht="15.6" x14ac:dyDescent="0.3">
      <c r="A263" s="426" t="s">
        <v>1440</v>
      </c>
      <c r="B263" s="526">
        <v>300.63917376000001</v>
      </c>
      <c r="C263" s="553">
        <v>1.5</v>
      </c>
      <c r="D263" s="534">
        <f t="shared" si="36"/>
        <v>450.95876064000004</v>
      </c>
      <c r="E263" s="557">
        <f t="shared" si="37"/>
        <v>751.59793439999999</v>
      </c>
      <c r="F263" s="458"/>
      <c r="G263" s="444"/>
      <c r="H263" s="445"/>
      <c r="I263" s="446"/>
      <c r="J263" s="496"/>
    </row>
    <row r="264" spans="1:10" ht="15.6" x14ac:dyDescent="0.3">
      <c r="A264" s="426" t="s">
        <v>1441</v>
      </c>
      <c r="B264" s="526">
        <v>198.01134336000001</v>
      </c>
      <c r="C264" s="553">
        <v>1.5000000000000002</v>
      </c>
      <c r="D264" s="534">
        <f t="shared" si="36"/>
        <v>297.01701504000005</v>
      </c>
      <c r="E264" s="557">
        <f t="shared" si="37"/>
        <v>495.02835840000006</v>
      </c>
      <c r="F264" s="458"/>
      <c r="G264" s="444"/>
      <c r="H264" s="445"/>
      <c r="I264" s="446"/>
      <c r="J264" s="496"/>
    </row>
    <row r="265" spans="1:10" ht="15.6" x14ac:dyDescent="0.3">
      <c r="A265" s="426" t="s">
        <v>1442</v>
      </c>
      <c r="B265" s="526">
        <v>186.54117408000002</v>
      </c>
      <c r="C265" s="553">
        <v>1.5</v>
      </c>
      <c r="D265" s="534">
        <f t="shared" si="36"/>
        <v>279.81176112000003</v>
      </c>
      <c r="E265" s="557">
        <f t="shared" si="37"/>
        <v>466.35293520000005</v>
      </c>
      <c r="F265" s="458"/>
      <c r="G265" s="444"/>
      <c r="H265" s="445"/>
      <c r="I265" s="446"/>
      <c r="J265" s="496"/>
    </row>
    <row r="266" spans="1:10" ht="16.2" thickBot="1" x14ac:dyDescent="0.35">
      <c r="A266" s="427" t="s">
        <v>1443</v>
      </c>
      <c r="B266" s="527">
        <v>78.057520416000003</v>
      </c>
      <c r="C266" s="554"/>
      <c r="D266" s="535">
        <f>(D265+D263+D262)*14.5%</f>
        <v>113.1834046032</v>
      </c>
      <c r="E266" s="517">
        <f>(E265+E263+E262)*14.5%</f>
        <v>188.63900767199999</v>
      </c>
      <c r="F266" s="458"/>
      <c r="G266" s="444"/>
      <c r="H266" s="445"/>
      <c r="I266" s="446"/>
      <c r="J266" s="496"/>
    </row>
    <row r="267" spans="1:10" ht="16.2" thickBot="1" x14ac:dyDescent="0.35">
      <c r="A267" s="428" t="s">
        <v>1213</v>
      </c>
      <c r="B267" s="505">
        <v>1088.4324170560001</v>
      </c>
      <c r="C267" s="566"/>
      <c r="D267" s="536">
        <f>SUM(D259:D266)</f>
        <v>1628.7457495632002</v>
      </c>
      <c r="E267" s="558">
        <f>SUM(E259:E266)</f>
        <v>2714.576249272</v>
      </c>
      <c r="F267" s="458"/>
      <c r="G267" s="444"/>
      <c r="H267" s="445"/>
      <c r="I267" s="446"/>
      <c r="J267" s="496"/>
    </row>
    <row r="268" spans="1:10" ht="15.6" x14ac:dyDescent="0.3">
      <c r="A268" s="3"/>
      <c r="B268" s="513"/>
      <c r="C268" s="449"/>
      <c r="D268" s="450"/>
      <c r="E268" s="448"/>
      <c r="F268" s="458"/>
      <c r="G268" s="444"/>
      <c r="H268" s="445"/>
      <c r="I268" s="446"/>
      <c r="J268" s="496"/>
    </row>
    <row r="269" spans="1:10" ht="15.6" x14ac:dyDescent="0.3">
      <c r="A269" s="3"/>
      <c r="B269" s="513"/>
      <c r="C269" s="449"/>
      <c r="D269" s="450"/>
      <c r="E269" s="448"/>
      <c r="F269" s="458"/>
      <c r="G269" s="444"/>
      <c r="H269" s="445"/>
      <c r="I269" s="446"/>
      <c r="J269" s="496"/>
    </row>
    <row r="270" spans="1:10" ht="15.6" x14ac:dyDescent="0.3">
      <c r="A270" s="417"/>
      <c r="B270" s="510"/>
      <c r="C270" s="439"/>
      <c r="D270" s="445"/>
      <c r="E270" s="448"/>
      <c r="F270" s="458"/>
      <c r="G270" s="439"/>
      <c r="H270" s="445"/>
      <c r="I270" s="446"/>
      <c r="J270" s="496"/>
    </row>
    <row r="271" spans="1:10" ht="16.2" thickBot="1" x14ac:dyDescent="0.35">
      <c r="A271" s="418" t="s">
        <v>1232</v>
      </c>
      <c r="B271" s="17"/>
      <c r="C271" s="439"/>
      <c r="D271" s="445"/>
      <c r="E271" s="451"/>
      <c r="F271" s="458"/>
      <c r="G271" s="439"/>
      <c r="H271" s="447"/>
      <c r="I271" s="447"/>
      <c r="J271" s="496"/>
    </row>
    <row r="272" spans="1:10" ht="31.8" thickBot="1" x14ac:dyDescent="0.35">
      <c r="A272" s="424"/>
      <c r="B272" s="591" t="s">
        <v>1434</v>
      </c>
      <c r="C272" s="585" t="s">
        <v>1435</v>
      </c>
      <c r="D272" s="505" t="s">
        <v>1207</v>
      </c>
      <c r="E272" s="586" t="s">
        <v>1436</v>
      </c>
      <c r="F272" s="458"/>
      <c r="G272" s="449"/>
      <c r="H272" s="450"/>
      <c r="I272" s="448"/>
      <c r="J272" s="496"/>
    </row>
    <row r="273" spans="1:10" ht="15.6" x14ac:dyDescent="0.3">
      <c r="A273" s="435" t="s">
        <v>1212</v>
      </c>
      <c r="B273" s="528">
        <v>211.29259200000001</v>
      </c>
      <c r="C273" s="552">
        <v>1.5000000000000002</v>
      </c>
      <c r="D273" s="541">
        <f t="shared" ref="D273:D279" si="38">SUM(B273*C273)</f>
        <v>316.93888800000008</v>
      </c>
      <c r="E273" s="556">
        <f t="shared" ref="E273:E279" si="39">SUM(B273+D273)</f>
        <v>528.23148000000015</v>
      </c>
      <c r="F273" s="458"/>
      <c r="G273" s="439"/>
      <c r="H273" s="451"/>
      <c r="I273" s="448"/>
      <c r="J273" s="496"/>
    </row>
    <row r="274" spans="1:10" ht="15.6" x14ac:dyDescent="0.3">
      <c r="A274" s="436" t="s">
        <v>1437</v>
      </c>
      <c r="B274" s="522">
        <v>1</v>
      </c>
      <c r="C274" s="553">
        <v>1.5</v>
      </c>
      <c r="D274" s="534">
        <f t="shared" si="38"/>
        <v>1.5</v>
      </c>
      <c r="E274" s="557">
        <f t="shared" si="39"/>
        <v>2.5</v>
      </c>
      <c r="F274" s="458"/>
      <c r="G274" s="439"/>
      <c r="H274" s="445"/>
      <c r="I274" s="451"/>
      <c r="J274" s="496"/>
    </row>
    <row r="275" spans="1:10" ht="15.6" x14ac:dyDescent="0.3">
      <c r="A275" s="436" t="s">
        <v>1438</v>
      </c>
      <c r="B275" s="522">
        <v>79.687491839999993</v>
      </c>
      <c r="C275" s="553">
        <v>1.5</v>
      </c>
      <c r="D275" s="534">
        <f t="shared" si="38"/>
        <v>119.53123775999998</v>
      </c>
      <c r="E275" s="557">
        <f t="shared" si="39"/>
        <v>199.21872959999996</v>
      </c>
      <c r="F275" s="458"/>
      <c r="G275" s="439"/>
      <c r="H275" s="445"/>
      <c r="I275" s="451"/>
      <c r="J275" s="496"/>
    </row>
    <row r="276" spans="1:10" ht="15.6" x14ac:dyDescent="0.3">
      <c r="A276" s="436" t="s">
        <v>1439</v>
      </c>
      <c r="B276" s="522">
        <v>33.203121600000003</v>
      </c>
      <c r="C276" s="553">
        <v>1.5</v>
      </c>
      <c r="D276" s="534">
        <f t="shared" si="38"/>
        <v>49.804682400000004</v>
      </c>
      <c r="E276" s="557">
        <f t="shared" si="39"/>
        <v>83.007804000000007</v>
      </c>
      <c r="F276" s="458"/>
      <c r="G276" s="441"/>
      <c r="H276" s="442"/>
      <c r="I276" s="443"/>
      <c r="J276" s="496"/>
    </row>
    <row r="277" spans="1:10" ht="15.6" x14ac:dyDescent="0.3">
      <c r="A277" s="436" t="s">
        <v>1440</v>
      </c>
      <c r="B277" s="522">
        <v>300.63917376000001</v>
      </c>
      <c r="C277" s="553">
        <v>1.5</v>
      </c>
      <c r="D277" s="534">
        <f t="shared" si="38"/>
        <v>450.95876064000004</v>
      </c>
      <c r="E277" s="557">
        <f t="shared" si="39"/>
        <v>751.59793439999999</v>
      </c>
      <c r="F277" s="458"/>
      <c r="G277" s="444"/>
      <c r="H277" s="445"/>
      <c r="I277" s="446"/>
      <c r="J277" s="496"/>
    </row>
    <row r="278" spans="1:10" ht="15.6" x14ac:dyDescent="0.3">
      <c r="A278" s="436" t="s">
        <v>1441</v>
      </c>
      <c r="B278" s="522">
        <v>198.01134336000001</v>
      </c>
      <c r="C278" s="553">
        <v>1.5000000000000002</v>
      </c>
      <c r="D278" s="534">
        <f t="shared" si="38"/>
        <v>297.01701504000005</v>
      </c>
      <c r="E278" s="557">
        <f t="shared" si="39"/>
        <v>495.02835840000006</v>
      </c>
      <c r="F278" s="458"/>
      <c r="G278" s="444"/>
      <c r="H278" s="445"/>
      <c r="I278" s="446"/>
      <c r="J278" s="496"/>
    </row>
    <row r="279" spans="1:10" ht="15.6" x14ac:dyDescent="0.3">
      <c r="A279" s="436" t="s">
        <v>1442</v>
      </c>
      <c r="B279" s="522">
        <v>186.54117408000002</v>
      </c>
      <c r="C279" s="553">
        <v>1.5</v>
      </c>
      <c r="D279" s="534">
        <f t="shared" si="38"/>
        <v>279.81176112000003</v>
      </c>
      <c r="E279" s="557">
        <f t="shared" si="39"/>
        <v>466.35293520000005</v>
      </c>
      <c r="F279" s="458"/>
      <c r="G279" s="444"/>
      <c r="H279" s="445"/>
      <c r="I279" s="446"/>
      <c r="J279" s="496"/>
    </row>
    <row r="280" spans="1:10" ht="16.2" thickBot="1" x14ac:dyDescent="0.35">
      <c r="A280" s="437" t="s">
        <v>1443</v>
      </c>
      <c r="B280" s="523">
        <v>78.057520416000003</v>
      </c>
      <c r="C280" s="564"/>
      <c r="D280" s="545">
        <f>(D279+D277+D276)*14.5%</f>
        <v>113.1834046032</v>
      </c>
      <c r="E280" s="565">
        <f>(E279+E277+E276)*14.5%</f>
        <v>188.63900767199999</v>
      </c>
      <c r="F280" s="458"/>
      <c r="G280" s="444"/>
      <c r="H280" s="445"/>
      <c r="I280" s="446"/>
      <c r="J280" s="496"/>
    </row>
    <row r="281" spans="1:10" ht="16.2" thickBot="1" x14ac:dyDescent="0.35">
      <c r="A281" s="415" t="s">
        <v>1213</v>
      </c>
      <c r="B281" s="509">
        <v>1088.4324170560001</v>
      </c>
      <c r="C281" s="566"/>
      <c r="D281" s="536">
        <f>SUM(D273:D280)</f>
        <v>1628.7457495632002</v>
      </c>
      <c r="E281" s="558">
        <f>SUM(E273:E280)</f>
        <v>2714.576249272</v>
      </c>
      <c r="F281" s="458"/>
      <c r="G281" s="444"/>
      <c r="H281" s="445"/>
      <c r="I281" s="446"/>
      <c r="J281" s="496"/>
    </row>
    <row r="282" spans="1:10" ht="15.6" x14ac:dyDescent="0.3">
      <c r="A282" s="3"/>
      <c r="B282" s="513"/>
      <c r="C282" s="449"/>
      <c r="D282" s="450"/>
      <c r="E282" s="448"/>
      <c r="F282" s="458"/>
      <c r="G282" s="444"/>
      <c r="H282" s="445"/>
      <c r="I282" s="446"/>
      <c r="J282" s="496"/>
    </row>
    <row r="283" spans="1:10" ht="15.6" x14ac:dyDescent="0.3">
      <c r="A283" s="3"/>
      <c r="B283" s="510"/>
      <c r="C283" s="439"/>
      <c r="D283" s="451"/>
      <c r="E283" s="448"/>
      <c r="F283" s="458"/>
      <c r="G283" s="444"/>
      <c r="H283" s="445"/>
      <c r="I283" s="446"/>
      <c r="J283" s="496"/>
    </row>
    <row r="284" spans="1:10" ht="15.6" x14ac:dyDescent="0.3">
      <c r="A284" s="417"/>
      <c r="B284" s="510"/>
      <c r="C284" s="439"/>
      <c r="D284" s="445"/>
      <c r="E284" s="451"/>
      <c r="F284" s="458"/>
      <c r="G284" s="444"/>
      <c r="H284" s="445"/>
      <c r="I284" s="446"/>
      <c r="J284" s="496"/>
    </row>
    <row r="285" spans="1:10" ht="16.2" thickBot="1" x14ac:dyDescent="0.35">
      <c r="A285" s="418" t="s">
        <v>1233</v>
      </c>
      <c r="B285" s="17"/>
      <c r="C285" s="439"/>
      <c r="D285" s="445"/>
      <c r="E285" s="451"/>
      <c r="F285" s="458"/>
      <c r="G285" s="439"/>
      <c r="H285" s="445"/>
      <c r="I285" s="446"/>
      <c r="J285" s="496"/>
    </row>
    <row r="286" spans="1:10" ht="31.8" thickBot="1" x14ac:dyDescent="0.35">
      <c r="A286" s="419"/>
      <c r="B286" s="508" t="s">
        <v>1434</v>
      </c>
      <c r="C286" s="585" t="s">
        <v>1435</v>
      </c>
      <c r="D286" s="505" t="s">
        <v>1207</v>
      </c>
      <c r="E286" s="586" t="s">
        <v>1436</v>
      </c>
      <c r="F286" s="458"/>
      <c r="G286" s="439"/>
      <c r="H286" s="447"/>
      <c r="I286" s="447"/>
      <c r="J286" s="496"/>
    </row>
    <row r="287" spans="1:10" ht="15.6" x14ac:dyDescent="0.3">
      <c r="A287" s="413" t="s">
        <v>1212</v>
      </c>
      <c r="B287" s="528">
        <v>211.29259200000001</v>
      </c>
      <c r="C287" s="568">
        <v>1.5000000000000002</v>
      </c>
      <c r="D287" s="533">
        <f t="shared" ref="D287:D293" si="40">SUM(B287*C287)</f>
        <v>316.93888800000008</v>
      </c>
      <c r="E287" s="569">
        <f t="shared" ref="E287:E293" si="41">SUM(B287+D287)</f>
        <v>528.23148000000015</v>
      </c>
      <c r="F287" s="458"/>
      <c r="G287" s="449"/>
      <c r="H287" s="450"/>
      <c r="I287" s="448"/>
      <c r="J287" s="496"/>
    </row>
    <row r="288" spans="1:10" ht="15.6" x14ac:dyDescent="0.3">
      <c r="A288" s="413" t="s">
        <v>1437</v>
      </c>
      <c r="B288" s="522">
        <v>1</v>
      </c>
      <c r="C288" s="553">
        <v>1.5</v>
      </c>
      <c r="D288" s="534">
        <f t="shared" si="40"/>
        <v>1.5</v>
      </c>
      <c r="E288" s="557">
        <f t="shared" si="41"/>
        <v>2.5</v>
      </c>
      <c r="F288" s="458"/>
      <c r="G288" s="449"/>
      <c r="H288" s="450"/>
      <c r="I288" s="448"/>
      <c r="J288" s="496"/>
    </row>
    <row r="289" spans="1:10" ht="15.6" x14ac:dyDescent="0.3">
      <c r="A289" s="413" t="s">
        <v>1438</v>
      </c>
      <c r="B289" s="522">
        <v>79.687491839999993</v>
      </c>
      <c r="C289" s="553">
        <v>1.5</v>
      </c>
      <c r="D289" s="534">
        <f t="shared" si="40"/>
        <v>119.53123775999998</v>
      </c>
      <c r="E289" s="557">
        <f t="shared" si="41"/>
        <v>199.21872959999996</v>
      </c>
      <c r="F289" s="458"/>
      <c r="G289" s="439"/>
      <c r="H289" s="445"/>
      <c r="I289" s="448"/>
      <c r="J289" s="496"/>
    </row>
    <row r="290" spans="1:10" ht="15.6" x14ac:dyDescent="0.3">
      <c r="A290" s="413" t="s">
        <v>1439</v>
      </c>
      <c r="B290" s="522">
        <v>33.203121600000003</v>
      </c>
      <c r="C290" s="553">
        <v>1.5</v>
      </c>
      <c r="D290" s="534">
        <f t="shared" si="40"/>
        <v>49.804682400000004</v>
      </c>
      <c r="E290" s="557">
        <f t="shared" si="41"/>
        <v>83.007804000000007</v>
      </c>
      <c r="F290" s="458"/>
      <c r="G290" s="439"/>
      <c r="H290" s="445"/>
      <c r="I290" s="451"/>
      <c r="J290" s="496"/>
    </row>
    <row r="291" spans="1:10" ht="15.6" x14ac:dyDescent="0.3">
      <c r="A291" s="413" t="s">
        <v>1440</v>
      </c>
      <c r="B291" s="522">
        <v>300.63917376000001</v>
      </c>
      <c r="C291" s="553">
        <v>1.5</v>
      </c>
      <c r="D291" s="534">
        <f t="shared" si="40"/>
        <v>450.95876064000004</v>
      </c>
      <c r="E291" s="557">
        <f t="shared" si="41"/>
        <v>751.59793439999999</v>
      </c>
      <c r="F291" s="458"/>
      <c r="G291" s="441"/>
      <c r="H291" s="442"/>
      <c r="I291" s="443"/>
      <c r="J291" s="496"/>
    </row>
    <row r="292" spans="1:10" ht="15.6" x14ac:dyDescent="0.3">
      <c r="A292" s="413" t="s">
        <v>1441</v>
      </c>
      <c r="B292" s="522">
        <v>198.01134336000001</v>
      </c>
      <c r="C292" s="553">
        <v>1.5000000000000002</v>
      </c>
      <c r="D292" s="534">
        <f t="shared" si="40"/>
        <v>297.01701504000005</v>
      </c>
      <c r="E292" s="557">
        <f t="shared" si="41"/>
        <v>495.02835840000006</v>
      </c>
      <c r="F292" s="458"/>
      <c r="G292" s="444"/>
      <c r="H292" s="445"/>
      <c r="I292" s="446"/>
      <c r="J292" s="496"/>
    </row>
    <row r="293" spans="1:10" ht="15.6" x14ac:dyDescent="0.3">
      <c r="A293" s="413" t="s">
        <v>1442</v>
      </c>
      <c r="B293" s="522">
        <v>186.54117408000002</v>
      </c>
      <c r="C293" s="553">
        <v>1.5</v>
      </c>
      <c r="D293" s="534">
        <f t="shared" si="40"/>
        <v>279.81176112000003</v>
      </c>
      <c r="E293" s="557">
        <f t="shared" si="41"/>
        <v>466.35293520000005</v>
      </c>
      <c r="F293" s="458"/>
      <c r="G293" s="444"/>
      <c r="H293" s="445"/>
      <c r="I293" s="446"/>
      <c r="J293" s="496"/>
    </row>
    <row r="294" spans="1:10" ht="16.2" thickBot="1" x14ac:dyDescent="0.35">
      <c r="A294" s="422" t="s">
        <v>1443</v>
      </c>
      <c r="B294" s="523">
        <v>78.057520416000003</v>
      </c>
      <c r="C294" s="564"/>
      <c r="D294" s="545">
        <f>(D293+D291+D290)*14.5%</f>
        <v>113.1834046032</v>
      </c>
      <c r="E294" s="565">
        <f>(E293+E291+E290)*14.5%</f>
        <v>188.63900767199999</v>
      </c>
      <c r="F294" s="458"/>
      <c r="G294" s="444"/>
      <c r="H294" s="445"/>
      <c r="I294" s="446"/>
      <c r="J294" s="496"/>
    </row>
    <row r="295" spans="1:10" ht="16.2" thickBot="1" x14ac:dyDescent="0.35">
      <c r="A295" s="415" t="s">
        <v>1213</v>
      </c>
      <c r="B295" s="509">
        <v>1088.4324170560001</v>
      </c>
      <c r="C295" s="566"/>
      <c r="D295" s="536">
        <f>SUM(D287:D294)</f>
        <v>1628.7457495632002</v>
      </c>
      <c r="E295" s="558">
        <f>SUM(E287:E294)</f>
        <v>2714.576249272</v>
      </c>
      <c r="F295" s="458"/>
      <c r="G295" s="444"/>
      <c r="H295" s="445"/>
      <c r="I295" s="446"/>
      <c r="J295" s="496"/>
    </row>
    <row r="296" spans="1:10" ht="15.6" x14ac:dyDescent="0.3">
      <c r="A296" s="3"/>
      <c r="B296" s="513"/>
      <c r="C296" s="449"/>
      <c r="D296" s="450"/>
      <c r="E296" s="448"/>
      <c r="F296" s="458"/>
      <c r="G296" s="444"/>
      <c r="H296" s="445"/>
      <c r="I296" s="446"/>
      <c r="J296" s="496"/>
    </row>
    <row r="297" spans="1:10" ht="15.6" x14ac:dyDescent="0.3">
      <c r="A297" s="3"/>
      <c r="B297" s="513"/>
      <c r="C297" s="449"/>
      <c r="D297" s="450"/>
      <c r="E297" s="448"/>
      <c r="F297" s="458"/>
      <c r="G297" s="444"/>
      <c r="H297" s="445"/>
      <c r="I297" s="446"/>
      <c r="J297" s="496"/>
    </row>
    <row r="298" spans="1:10" ht="15.6" x14ac:dyDescent="0.3">
      <c r="A298" s="417"/>
      <c r="B298" s="510"/>
      <c r="C298" s="439"/>
      <c r="D298" s="445"/>
      <c r="E298" s="448"/>
      <c r="F298" s="458"/>
      <c r="G298" s="444"/>
      <c r="H298" s="445"/>
      <c r="I298" s="446"/>
      <c r="J298" s="496"/>
    </row>
    <row r="299" spans="1:10" ht="16.2" thickBot="1" x14ac:dyDescent="0.35">
      <c r="A299" s="418" t="s">
        <v>1234</v>
      </c>
      <c r="B299" s="17"/>
      <c r="C299" s="439"/>
      <c r="D299" s="445"/>
      <c r="E299" s="451"/>
      <c r="F299" s="458"/>
      <c r="G299" s="444"/>
      <c r="H299" s="445"/>
      <c r="I299" s="446"/>
      <c r="J299" s="496"/>
    </row>
    <row r="300" spans="1:10" ht="31.8" thickBot="1" x14ac:dyDescent="0.35">
      <c r="A300" s="424"/>
      <c r="B300" s="587" t="s">
        <v>1434</v>
      </c>
      <c r="C300" s="585" t="s">
        <v>1435</v>
      </c>
      <c r="D300" s="505" t="s">
        <v>1207</v>
      </c>
      <c r="E300" s="586" t="s">
        <v>1436</v>
      </c>
      <c r="F300" s="458"/>
      <c r="G300" s="439"/>
      <c r="H300" s="445"/>
      <c r="I300" s="446"/>
      <c r="J300" s="496"/>
    </row>
    <row r="301" spans="1:10" ht="15.6" x14ac:dyDescent="0.3">
      <c r="A301" s="421" t="s">
        <v>1212</v>
      </c>
      <c r="B301" s="529">
        <v>310.90195680000005</v>
      </c>
      <c r="C301" s="552">
        <v>1.5000000000000002</v>
      </c>
      <c r="D301" s="541">
        <f t="shared" ref="D301:D307" si="42">SUM(B301*C301)</f>
        <v>466.35293520000016</v>
      </c>
      <c r="E301" s="556">
        <f t="shared" ref="E301:E307" si="43">SUM(B301+D301)</f>
        <v>777.25489200000015</v>
      </c>
      <c r="F301" s="458"/>
      <c r="G301" s="439"/>
      <c r="H301" s="447"/>
      <c r="I301" s="447"/>
      <c r="J301" s="496"/>
    </row>
    <row r="302" spans="1:10" ht="15.6" x14ac:dyDescent="0.3">
      <c r="A302" s="413" t="s">
        <v>1437</v>
      </c>
      <c r="B302" s="522">
        <v>1</v>
      </c>
      <c r="C302" s="553">
        <v>1.5</v>
      </c>
      <c r="D302" s="534">
        <f t="shared" si="42"/>
        <v>1.5</v>
      </c>
      <c r="E302" s="557">
        <f t="shared" si="43"/>
        <v>2.5</v>
      </c>
      <c r="F302" s="458"/>
      <c r="G302" s="449"/>
      <c r="H302" s="450"/>
      <c r="I302" s="448"/>
      <c r="J302" s="496"/>
    </row>
    <row r="303" spans="1:10" ht="15.6" x14ac:dyDescent="0.3">
      <c r="A303" s="413" t="s">
        <v>1438</v>
      </c>
      <c r="B303" s="522">
        <v>79.687491839999993</v>
      </c>
      <c r="C303" s="553">
        <v>1.5</v>
      </c>
      <c r="D303" s="534">
        <f t="shared" si="42"/>
        <v>119.53123775999998</v>
      </c>
      <c r="E303" s="557">
        <f t="shared" si="43"/>
        <v>199.21872959999996</v>
      </c>
      <c r="F303" s="458"/>
      <c r="G303" s="439"/>
      <c r="H303" s="451"/>
      <c r="I303" s="448"/>
      <c r="J303" s="496"/>
    </row>
    <row r="304" spans="1:10" ht="15.6" x14ac:dyDescent="0.3">
      <c r="A304" s="413" t="s">
        <v>1439</v>
      </c>
      <c r="B304" s="522">
        <v>33.203121600000003</v>
      </c>
      <c r="C304" s="553">
        <v>1.5</v>
      </c>
      <c r="D304" s="534">
        <f t="shared" si="42"/>
        <v>49.804682400000004</v>
      </c>
      <c r="E304" s="557">
        <f t="shared" si="43"/>
        <v>83.007804000000007</v>
      </c>
      <c r="F304" s="458"/>
      <c r="G304" s="439"/>
      <c r="H304" s="445"/>
      <c r="I304" s="451"/>
      <c r="J304" s="496"/>
    </row>
    <row r="305" spans="1:10" ht="15.6" x14ac:dyDescent="0.3">
      <c r="A305" s="413" t="s">
        <v>1440</v>
      </c>
      <c r="B305" s="522">
        <v>300.63917376000001</v>
      </c>
      <c r="C305" s="553">
        <v>1.5</v>
      </c>
      <c r="D305" s="534">
        <f t="shared" si="42"/>
        <v>450.95876064000004</v>
      </c>
      <c r="E305" s="557">
        <f t="shared" si="43"/>
        <v>751.59793439999999</v>
      </c>
      <c r="F305" s="458"/>
      <c r="G305" s="439"/>
      <c r="H305" s="445"/>
      <c r="I305" s="451"/>
      <c r="J305" s="496"/>
    </row>
    <row r="306" spans="1:10" ht="15.6" x14ac:dyDescent="0.3">
      <c r="A306" s="413" t="s">
        <v>1441</v>
      </c>
      <c r="B306" s="522">
        <v>198.01134336000001</v>
      </c>
      <c r="C306" s="553">
        <v>1.5000000000000002</v>
      </c>
      <c r="D306" s="534">
        <f t="shared" si="42"/>
        <v>297.01701504000005</v>
      </c>
      <c r="E306" s="557">
        <f t="shared" si="43"/>
        <v>495.02835840000006</v>
      </c>
      <c r="F306" s="458"/>
      <c r="G306" s="441"/>
      <c r="H306" s="442"/>
      <c r="I306" s="443"/>
      <c r="J306" s="496"/>
    </row>
    <row r="307" spans="1:10" ht="15.6" x14ac:dyDescent="0.3">
      <c r="A307" s="413" t="s">
        <v>1442</v>
      </c>
      <c r="B307" s="522">
        <v>186.54117408000002</v>
      </c>
      <c r="C307" s="553">
        <v>1.5</v>
      </c>
      <c r="D307" s="534">
        <f t="shared" si="42"/>
        <v>279.81176112000003</v>
      </c>
      <c r="E307" s="557">
        <f t="shared" si="43"/>
        <v>466.35293520000005</v>
      </c>
      <c r="F307" s="458"/>
      <c r="G307" s="444"/>
      <c r="H307" s="445"/>
      <c r="I307" s="446"/>
      <c r="J307" s="496"/>
    </row>
    <row r="308" spans="1:10" ht="16.2" thickBot="1" x14ac:dyDescent="0.35">
      <c r="A308" s="414" t="s">
        <v>1443</v>
      </c>
      <c r="B308" s="523">
        <v>78.057520416000003</v>
      </c>
      <c r="C308" s="564"/>
      <c r="D308" s="545">
        <f>(D307+D305+D304)*14.5%</f>
        <v>113.1834046032</v>
      </c>
      <c r="E308" s="565">
        <f>(E307+E305+E304)*14.5%</f>
        <v>188.63900767199999</v>
      </c>
      <c r="F308" s="458"/>
      <c r="G308" s="444"/>
      <c r="H308" s="445"/>
      <c r="I308" s="446"/>
      <c r="J308" s="496"/>
    </row>
    <row r="309" spans="1:10" ht="16.2" thickBot="1" x14ac:dyDescent="0.35">
      <c r="A309" s="415" t="s">
        <v>1213</v>
      </c>
      <c r="B309" s="509">
        <v>1188.0417818559999</v>
      </c>
      <c r="C309" s="566"/>
      <c r="D309" s="536">
        <f>SUM(D301:D308)</f>
        <v>1778.1597967632001</v>
      </c>
      <c r="E309" s="558">
        <f>SUM(E301:E308)</f>
        <v>2963.599661272</v>
      </c>
      <c r="F309" s="458"/>
      <c r="G309" s="444"/>
      <c r="H309" s="445"/>
      <c r="I309" s="446"/>
      <c r="J309" s="496"/>
    </row>
    <row r="310" spans="1:10" ht="15.6" x14ac:dyDescent="0.3">
      <c r="A310" s="3"/>
      <c r="B310" s="513"/>
      <c r="C310" s="449"/>
      <c r="D310" s="450"/>
      <c r="E310" s="448"/>
      <c r="F310" s="458"/>
      <c r="G310" s="444"/>
      <c r="H310" s="445"/>
      <c r="I310" s="446"/>
      <c r="J310" s="496"/>
    </row>
    <row r="311" spans="1:10" ht="15.6" x14ac:dyDescent="0.3">
      <c r="A311" s="3"/>
      <c r="B311" s="513"/>
      <c r="C311" s="449"/>
      <c r="D311" s="450"/>
      <c r="E311" s="448"/>
      <c r="F311" s="458"/>
      <c r="G311" s="444"/>
      <c r="H311" s="445"/>
      <c r="I311" s="446"/>
      <c r="J311" s="496"/>
    </row>
    <row r="312" spans="1:10" ht="15.6" x14ac:dyDescent="0.3">
      <c r="A312" s="417"/>
      <c r="B312" s="510"/>
      <c r="C312" s="439"/>
      <c r="D312" s="445"/>
      <c r="E312" s="448"/>
      <c r="F312" s="458"/>
      <c r="G312" s="444"/>
      <c r="H312" s="445"/>
      <c r="I312" s="446"/>
      <c r="J312" s="496"/>
    </row>
    <row r="313" spans="1:10" ht="16.2" thickBot="1" x14ac:dyDescent="0.35">
      <c r="A313" s="418" t="s">
        <v>1235</v>
      </c>
      <c r="B313" s="17"/>
      <c r="C313" s="439"/>
      <c r="D313" s="445"/>
      <c r="E313" s="451"/>
      <c r="F313" s="458"/>
      <c r="G313" s="444"/>
      <c r="H313" s="445"/>
      <c r="I313" s="446"/>
      <c r="J313" s="496"/>
    </row>
    <row r="314" spans="1:10" ht="31.8" thickBot="1" x14ac:dyDescent="0.35">
      <c r="A314" s="419"/>
      <c r="B314" s="591" t="s">
        <v>1434</v>
      </c>
      <c r="C314" s="585" t="s">
        <v>1435</v>
      </c>
      <c r="D314" s="505" t="s">
        <v>1207</v>
      </c>
      <c r="E314" s="586" t="s">
        <v>1436</v>
      </c>
      <c r="F314" s="458"/>
      <c r="G314" s="444"/>
      <c r="H314" s="445"/>
      <c r="I314" s="446"/>
      <c r="J314" s="496"/>
    </row>
    <row r="315" spans="1:10" ht="15.6" x14ac:dyDescent="0.3">
      <c r="A315" s="413" t="s">
        <v>1212</v>
      </c>
      <c r="B315" s="528">
        <v>310.90195680000005</v>
      </c>
      <c r="C315" s="568">
        <v>1.5000000000000002</v>
      </c>
      <c r="D315" s="533">
        <f t="shared" ref="D315:D321" si="44">SUM(B315*C315)</f>
        <v>466.35293520000016</v>
      </c>
      <c r="E315" s="569">
        <f t="shared" ref="E315:E321" si="45">SUM(B315+D315)</f>
        <v>777.25489200000015</v>
      </c>
      <c r="F315" s="458"/>
      <c r="G315" s="439"/>
      <c r="H315" s="445"/>
      <c r="I315" s="446"/>
      <c r="J315" s="496"/>
    </row>
    <row r="316" spans="1:10" ht="15.6" x14ac:dyDescent="0.3">
      <c r="A316" s="413" t="s">
        <v>1437</v>
      </c>
      <c r="B316" s="522">
        <v>1</v>
      </c>
      <c r="C316" s="553">
        <v>1.5</v>
      </c>
      <c r="D316" s="534">
        <f t="shared" si="44"/>
        <v>1.5</v>
      </c>
      <c r="E316" s="557">
        <f t="shared" si="45"/>
        <v>2.5</v>
      </c>
      <c r="F316" s="458"/>
      <c r="G316" s="439"/>
      <c r="H316" s="447"/>
      <c r="I316" s="447"/>
      <c r="J316" s="496"/>
    </row>
    <row r="317" spans="1:10" ht="15.6" x14ac:dyDescent="0.3">
      <c r="A317" s="413" t="s">
        <v>1438</v>
      </c>
      <c r="B317" s="522">
        <v>79.687491839999993</v>
      </c>
      <c r="C317" s="553">
        <v>1.5</v>
      </c>
      <c r="D317" s="534">
        <f t="shared" si="44"/>
        <v>119.53123775999998</v>
      </c>
      <c r="E317" s="557">
        <f t="shared" si="45"/>
        <v>199.21872959999996</v>
      </c>
      <c r="F317" s="458"/>
      <c r="G317" s="449"/>
      <c r="H317" s="450"/>
      <c r="I317" s="448"/>
      <c r="J317" s="496"/>
    </row>
    <row r="318" spans="1:10" ht="15.6" x14ac:dyDescent="0.3">
      <c r="A318" s="413" t="s">
        <v>1439</v>
      </c>
      <c r="B318" s="522">
        <v>33.203121600000003</v>
      </c>
      <c r="C318" s="553">
        <v>1.5</v>
      </c>
      <c r="D318" s="534">
        <f t="shared" si="44"/>
        <v>49.804682400000004</v>
      </c>
      <c r="E318" s="557">
        <f t="shared" si="45"/>
        <v>83.007804000000007</v>
      </c>
      <c r="F318" s="458"/>
      <c r="G318" s="449"/>
      <c r="H318" s="450"/>
      <c r="I318" s="448"/>
      <c r="J318" s="496"/>
    </row>
    <row r="319" spans="1:10" ht="15.6" x14ac:dyDescent="0.3">
      <c r="A319" s="413" t="s">
        <v>1440</v>
      </c>
      <c r="B319" s="522">
        <v>300.63917376000001</v>
      </c>
      <c r="C319" s="553">
        <v>1.5</v>
      </c>
      <c r="D319" s="534">
        <f t="shared" si="44"/>
        <v>450.95876064000004</v>
      </c>
      <c r="E319" s="557">
        <f t="shared" si="45"/>
        <v>751.59793439999999</v>
      </c>
      <c r="F319" s="458"/>
      <c r="G319" s="439"/>
      <c r="H319" s="445"/>
      <c r="I319" s="448"/>
      <c r="J319" s="496"/>
    </row>
    <row r="320" spans="1:10" ht="15.6" x14ac:dyDescent="0.3">
      <c r="A320" s="413" t="s">
        <v>1441</v>
      </c>
      <c r="B320" s="522">
        <v>198.01134336000001</v>
      </c>
      <c r="C320" s="553">
        <v>1.5000000000000002</v>
      </c>
      <c r="D320" s="534">
        <f t="shared" si="44"/>
        <v>297.01701504000005</v>
      </c>
      <c r="E320" s="557">
        <f t="shared" si="45"/>
        <v>495.02835840000006</v>
      </c>
      <c r="F320" s="458"/>
      <c r="G320" s="439"/>
      <c r="H320" s="445"/>
      <c r="I320" s="451"/>
      <c r="J320" s="496"/>
    </row>
    <row r="321" spans="1:10" ht="15.6" x14ac:dyDescent="0.3">
      <c r="A321" s="413" t="s">
        <v>1442</v>
      </c>
      <c r="B321" s="522">
        <v>186.54117408000002</v>
      </c>
      <c r="C321" s="553">
        <v>1.5</v>
      </c>
      <c r="D321" s="534">
        <f t="shared" si="44"/>
        <v>279.81176112000003</v>
      </c>
      <c r="E321" s="557">
        <f t="shared" si="45"/>
        <v>466.35293520000005</v>
      </c>
      <c r="F321" s="458"/>
      <c r="G321" s="441"/>
      <c r="H321" s="442"/>
      <c r="I321" s="443"/>
      <c r="J321" s="496"/>
    </row>
    <row r="322" spans="1:10" ht="16.2" thickBot="1" x14ac:dyDescent="0.35">
      <c r="A322" s="414" t="s">
        <v>1443</v>
      </c>
      <c r="B322" s="523">
        <v>78.057520416000003</v>
      </c>
      <c r="C322" s="564"/>
      <c r="D322" s="545">
        <f>(D321+D319+D318)*14.5%</f>
        <v>113.1834046032</v>
      </c>
      <c r="E322" s="565">
        <f>(E321+E319+E318)*14.5%</f>
        <v>188.63900767199999</v>
      </c>
      <c r="F322" s="458"/>
      <c r="G322" s="444"/>
      <c r="H322" s="445"/>
      <c r="I322" s="446"/>
      <c r="J322" s="496"/>
    </row>
    <row r="323" spans="1:10" ht="16.2" thickBot="1" x14ac:dyDescent="0.35">
      <c r="A323" s="415" t="s">
        <v>1213</v>
      </c>
      <c r="B323" s="509">
        <v>1188.0417818559999</v>
      </c>
      <c r="C323" s="566"/>
      <c r="D323" s="536">
        <f>SUM(D315:D322)</f>
        <v>1778.1597967632001</v>
      </c>
      <c r="E323" s="558">
        <f>SUM(E315:E322)</f>
        <v>2963.599661272</v>
      </c>
      <c r="F323" s="458"/>
      <c r="G323" s="444"/>
      <c r="H323" s="445"/>
      <c r="I323" s="446"/>
      <c r="J323" s="496"/>
    </row>
    <row r="324" spans="1:10" ht="15.6" x14ac:dyDescent="0.3">
      <c r="A324" s="3"/>
      <c r="B324" s="513"/>
      <c r="C324" s="449"/>
      <c r="D324" s="450"/>
      <c r="E324" s="448"/>
      <c r="F324" s="458"/>
      <c r="G324" s="444"/>
      <c r="H324" s="445"/>
      <c r="I324" s="446"/>
      <c r="J324" s="496"/>
    </row>
    <row r="325" spans="1:10" ht="15.6" x14ac:dyDescent="0.3">
      <c r="A325" s="3"/>
      <c r="B325" s="513"/>
      <c r="C325" s="449"/>
      <c r="D325" s="450"/>
      <c r="E325" s="448"/>
      <c r="F325" s="458"/>
      <c r="G325" s="444"/>
      <c r="H325" s="445"/>
      <c r="I325" s="446"/>
      <c r="J325" s="496"/>
    </row>
    <row r="326" spans="1:10" ht="15.6" x14ac:dyDescent="0.3">
      <c r="A326" s="417"/>
      <c r="B326" s="510"/>
      <c r="C326" s="439"/>
      <c r="D326" s="445"/>
      <c r="E326" s="448"/>
      <c r="F326" s="458"/>
      <c r="G326" s="444"/>
      <c r="H326" s="445"/>
      <c r="I326" s="446"/>
      <c r="J326" s="496"/>
    </row>
    <row r="327" spans="1:10" ht="16.2" thickBot="1" x14ac:dyDescent="0.35">
      <c r="A327" s="418" t="s">
        <v>1236</v>
      </c>
      <c r="B327" s="17"/>
      <c r="C327" s="439"/>
      <c r="D327" s="445"/>
      <c r="E327" s="451"/>
      <c r="F327" s="458"/>
      <c r="G327" s="444"/>
      <c r="H327" s="445"/>
      <c r="I327" s="446"/>
      <c r="J327" s="496"/>
    </row>
    <row r="328" spans="1:10" ht="31.8" thickBot="1" x14ac:dyDescent="0.35">
      <c r="A328" s="438"/>
      <c r="B328" s="508" t="s">
        <v>1434</v>
      </c>
      <c r="C328" s="585" t="s">
        <v>1435</v>
      </c>
      <c r="D328" s="505" t="s">
        <v>1207</v>
      </c>
      <c r="E328" s="586" t="s">
        <v>1436</v>
      </c>
      <c r="F328" s="458"/>
      <c r="G328" s="444"/>
      <c r="H328" s="445"/>
      <c r="I328" s="446"/>
      <c r="J328" s="496"/>
    </row>
    <row r="329" spans="1:10" ht="15.6" x14ac:dyDescent="0.3">
      <c r="A329" s="413" t="s">
        <v>1212</v>
      </c>
      <c r="B329" s="528">
        <v>310.90195680000005</v>
      </c>
      <c r="C329" s="552">
        <v>1.5000000000000002</v>
      </c>
      <c r="D329" s="541">
        <f t="shared" ref="D329:D335" si="46">SUM(B329*C329)</f>
        <v>466.35293520000016</v>
      </c>
      <c r="E329" s="556">
        <f t="shared" ref="E329:E335" si="47">SUM(B329+D329)</f>
        <v>777.25489200000015</v>
      </c>
      <c r="F329" s="458"/>
      <c r="G329" s="444"/>
      <c r="H329" s="445"/>
      <c r="I329" s="446"/>
      <c r="J329" s="496"/>
    </row>
    <row r="330" spans="1:10" ht="15.6" x14ac:dyDescent="0.3">
      <c r="A330" s="413" t="s">
        <v>1437</v>
      </c>
      <c r="B330" s="522">
        <v>1</v>
      </c>
      <c r="C330" s="553">
        <v>1.5</v>
      </c>
      <c r="D330" s="534">
        <f t="shared" si="46"/>
        <v>1.5</v>
      </c>
      <c r="E330" s="557">
        <f t="shared" si="47"/>
        <v>2.5</v>
      </c>
      <c r="F330" s="458"/>
      <c r="G330" s="439"/>
      <c r="H330" s="445"/>
      <c r="I330" s="446"/>
      <c r="J330" s="496"/>
    </row>
    <row r="331" spans="1:10" ht="15.6" x14ac:dyDescent="0.3">
      <c r="A331" s="413" t="s">
        <v>1438</v>
      </c>
      <c r="B331" s="522">
        <v>79.687491839999993</v>
      </c>
      <c r="C331" s="553">
        <v>1.5</v>
      </c>
      <c r="D331" s="534">
        <f t="shared" si="46"/>
        <v>119.53123775999998</v>
      </c>
      <c r="E331" s="557">
        <f t="shared" si="47"/>
        <v>199.21872959999996</v>
      </c>
      <c r="F331" s="458"/>
      <c r="G331" s="439"/>
      <c r="H331" s="447"/>
      <c r="I331" s="447"/>
      <c r="J331" s="496"/>
    </row>
    <row r="332" spans="1:10" ht="15.6" x14ac:dyDescent="0.3">
      <c r="A332" s="413" t="s">
        <v>1439</v>
      </c>
      <c r="B332" s="522">
        <v>33.203121600000003</v>
      </c>
      <c r="C332" s="553">
        <v>1.5</v>
      </c>
      <c r="D332" s="534">
        <f t="shared" si="46"/>
        <v>49.804682400000004</v>
      </c>
      <c r="E332" s="557">
        <f t="shared" si="47"/>
        <v>83.007804000000007</v>
      </c>
      <c r="F332" s="458"/>
      <c r="G332" s="449"/>
      <c r="H332" s="450"/>
      <c r="I332" s="448"/>
      <c r="J332" s="496"/>
    </row>
    <row r="333" spans="1:10" ht="15.6" x14ac:dyDescent="0.3">
      <c r="A333" s="413" t="s">
        <v>1440</v>
      </c>
      <c r="B333" s="522">
        <v>300.63917376000001</v>
      </c>
      <c r="C333" s="553">
        <v>1.5</v>
      </c>
      <c r="D333" s="534">
        <f t="shared" si="46"/>
        <v>450.95876064000004</v>
      </c>
      <c r="E333" s="557">
        <f t="shared" si="47"/>
        <v>751.59793439999999</v>
      </c>
      <c r="F333" s="458"/>
      <c r="G333" s="449"/>
      <c r="H333" s="450"/>
      <c r="I333" s="448"/>
      <c r="J333" s="496"/>
    </row>
    <row r="334" spans="1:10" ht="15.6" x14ac:dyDescent="0.3">
      <c r="A334" s="413" t="s">
        <v>1441</v>
      </c>
      <c r="B334" s="522">
        <v>198.01134336000001</v>
      </c>
      <c r="C334" s="553">
        <v>1.5000000000000002</v>
      </c>
      <c r="D334" s="534">
        <f t="shared" si="46"/>
        <v>297.01701504000005</v>
      </c>
      <c r="E334" s="557">
        <f t="shared" si="47"/>
        <v>495.02835840000006</v>
      </c>
      <c r="F334" s="458"/>
      <c r="G334" s="439"/>
      <c r="H334" s="445"/>
      <c r="I334" s="448"/>
      <c r="J334" s="496"/>
    </row>
    <row r="335" spans="1:10" ht="15.6" x14ac:dyDescent="0.3">
      <c r="A335" s="413" t="s">
        <v>1442</v>
      </c>
      <c r="B335" s="522">
        <v>186.54117408000002</v>
      </c>
      <c r="C335" s="553">
        <v>1.5</v>
      </c>
      <c r="D335" s="534">
        <f t="shared" si="46"/>
        <v>279.81176112000003</v>
      </c>
      <c r="E335" s="557">
        <f t="shared" si="47"/>
        <v>466.35293520000005</v>
      </c>
      <c r="F335" s="458"/>
      <c r="G335" s="439"/>
      <c r="H335" s="445"/>
      <c r="I335" s="451"/>
      <c r="J335" s="496"/>
    </row>
    <row r="336" spans="1:10" ht="16.2" thickBot="1" x14ac:dyDescent="0.35">
      <c r="A336" s="414" t="s">
        <v>1443</v>
      </c>
      <c r="B336" s="523">
        <v>78.057520416000003</v>
      </c>
      <c r="C336" s="554"/>
      <c r="D336" s="535">
        <f>(D335+D333+D332)*14.5%</f>
        <v>113.1834046032</v>
      </c>
      <c r="E336" s="517">
        <f>(E335+E333+E332)*14.5%</f>
        <v>188.63900767199999</v>
      </c>
      <c r="F336" s="458"/>
      <c r="G336" s="441"/>
      <c r="H336" s="442"/>
      <c r="I336" s="443"/>
      <c r="J336" s="496"/>
    </row>
    <row r="337" spans="1:10" ht="16.2" thickBot="1" x14ac:dyDescent="0.35">
      <c r="A337" s="415" t="s">
        <v>1213</v>
      </c>
      <c r="B337" s="505">
        <v>1188.0417818559999</v>
      </c>
      <c r="C337" s="593"/>
      <c r="D337" s="536">
        <f>SUM(D329:D336)</f>
        <v>1778.1597967632001</v>
      </c>
      <c r="E337" s="558">
        <f>SUM(E329:E336)</f>
        <v>2963.599661272</v>
      </c>
      <c r="F337" s="458"/>
      <c r="G337" s="444"/>
      <c r="H337" s="445"/>
      <c r="I337" s="446"/>
      <c r="J337" s="496"/>
    </row>
    <row r="338" spans="1:10" ht="15.6" x14ac:dyDescent="0.3">
      <c r="A338" s="3"/>
      <c r="B338" s="513"/>
      <c r="C338" s="449"/>
      <c r="D338" s="450"/>
      <c r="E338" s="448"/>
      <c r="F338" s="458"/>
      <c r="G338" s="444"/>
      <c r="H338" s="445"/>
      <c r="I338" s="446"/>
      <c r="J338" s="496"/>
    </row>
    <row r="339" spans="1:10" ht="15.6" x14ac:dyDescent="0.3">
      <c r="A339" s="3"/>
      <c r="B339" s="513"/>
      <c r="C339" s="449"/>
      <c r="D339" s="450"/>
      <c r="E339" s="448"/>
      <c r="F339" s="458"/>
      <c r="G339" s="444"/>
      <c r="H339" s="445"/>
      <c r="I339" s="446"/>
      <c r="J339" s="496"/>
    </row>
    <row r="340" spans="1:10" ht="15.6" x14ac:dyDescent="0.3">
      <c r="A340" s="417"/>
      <c r="B340" s="510"/>
      <c r="C340" s="439"/>
      <c r="D340" s="445"/>
      <c r="E340" s="448"/>
      <c r="F340" s="458"/>
      <c r="G340" s="444"/>
      <c r="H340" s="445"/>
      <c r="I340" s="446"/>
      <c r="J340" s="496"/>
    </row>
    <row r="341" spans="1:10" ht="16.2" thickBot="1" x14ac:dyDescent="0.35">
      <c r="A341" s="418" t="s">
        <v>1237</v>
      </c>
      <c r="B341" s="17"/>
      <c r="C341" s="439"/>
      <c r="D341" s="445"/>
      <c r="E341" s="451"/>
      <c r="F341" s="458"/>
      <c r="G341" s="444"/>
      <c r="H341" s="445"/>
      <c r="I341" s="446"/>
      <c r="J341" s="496"/>
    </row>
    <row r="342" spans="1:10" ht="31.8" thickBot="1" x14ac:dyDescent="0.35">
      <c r="A342" s="419"/>
      <c r="B342" s="508" t="s">
        <v>1434</v>
      </c>
      <c r="C342" s="585" t="s">
        <v>1435</v>
      </c>
      <c r="D342" s="505" t="s">
        <v>1207</v>
      </c>
      <c r="E342" s="586" t="s">
        <v>1436</v>
      </c>
      <c r="F342" s="458"/>
      <c r="G342" s="444"/>
      <c r="H342" s="445"/>
      <c r="I342" s="446"/>
      <c r="J342" s="496"/>
    </row>
    <row r="343" spans="1:10" ht="15.6" x14ac:dyDescent="0.3">
      <c r="A343" s="413" t="s">
        <v>1212</v>
      </c>
      <c r="B343" s="528">
        <v>310.90195680000005</v>
      </c>
      <c r="C343" s="552">
        <v>1.5000000000000002</v>
      </c>
      <c r="D343" s="541">
        <f t="shared" ref="D343:D349" si="48">SUM(B343*C343)</f>
        <v>466.35293520000016</v>
      </c>
      <c r="E343" s="556">
        <f t="shared" ref="E343:E349" si="49">SUM(B343+D343)</f>
        <v>777.25489200000015</v>
      </c>
      <c r="F343" s="458"/>
      <c r="G343" s="444"/>
      <c r="H343" s="445"/>
      <c r="I343" s="446"/>
      <c r="J343" s="496"/>
    </row>
    <row r="344" spans="1:10" ht="15.6" x14ac:dyDescent="0.3">
      <c r="A344" s="413" t="s">
        <v>1437</v>
      </c>
      <c r="B344" s="522">
        <v>1</v>
      </c>
      <c r="C344" s="553">
        <v>1.5</v>
      </c>
      <c r="D344" s="534">
        <f t="shared" si="48"/>
        <v>1.5</v>
      </c>
      <c r="E344" s="557">
        <f t="shared" si="49"/>
        <v>2.5</v>
      </c>
      <c r="F344" s="458"/>
      <c r="G344" s="444"/>
      <c r="H344" s="445"/>
      <c r="I344" s="446"/>
      <c r="J344" s="496"/>
    </row>
    <row r="345" spans="1:10" ht="15.6" x14ac:dyDescent="0.3">
      <c r="A345" s="413" t="s">
        <v>1438</v>
      </c>
      <c r="B345" s="522">
        <v>79.687491839999993</v>
      </c>
      <c r="C345" s="553">
        <v>1.5</v>
      </c>
      <c r="D345" s="534">
        <f t="shared" si="48"/>
        <v>119.53123775999998</v>
      </c>
      <c r="E345" s="557">
        <f t="shared" si="49"/>
        <v>199.21872959999996</v>
      </c>
      <c r="F345" s="458"/>
      <c r="G345" s="439"/>
      <c r="H345" s="445"/>
      <c r="I345" s="446"/>
      <c r="J345" s="496"/>
    </row>
    <row r="346" spans="1:10" ht="15.6" x14ac:dyDescent="0.3">
      <c r="A346" s="413" t="s">
        <v>1439</v>
      </c>
      <c r="B346" s="522">
        <v>33.203121600000003</v>
      </c>
      <c r="C346" s="553">
        <v>1.5</v>
      </c>
      <c r="D346" s="534">
        <f t="shared" si="48"/>
        <v>49.804682400000004</v>
      </c>
      <c r="E346" s="557">
        <f t="shared" si="49"/>
        <v>83.007804000000007</v>
      </c>
      <c r="F346" s="458"/>
      <c r="G346" s="439"/>
      <c r="H346" s="447"/>
      <c r="I346" s="447"/>
      <c r="J346" s="496"/>
    </row>
    <row r="347" spans="1:10" ht="15.6" x14ac:dyDescent="0.3">
      <c r="A347" s="413" t="s">
        <v>1440</v>
      </c>
      <c r="B347" s="522">
        <v>300.63917376000001</v>
      </c>
      <c r="C347" s="553">
        <v>1.5</v>
      </c>
      <c r="D347" s="534">
        <f t="shared" si="48"/>
        <v>450.95876064000004</v>
      </c>
      <c r="E347" s="557">
        <f t="shared" si="49"/>
        <v>751.59793439999999</v>
      </c>
      <c r="F347" s="458"/>
      <c r="G347" s="449"/>
      <c r="H347" s="450"/>
      <c r="I347" s="448"/>
      <c r="J347" s="496"/>
    </row>
    <row r="348" spans="1:10" ht="15.6" x14ac:dyDescent="0.3">
      <c r="A348" s="413" t="s">
        <v>1441</v>
      </c>
      <c r="B348" s="522">
        <v>198.01134336000001</v>
      </c>
      <c r="C348" s="553">
        <v>1.5000000000000002</v>
      </c>
      <c r="D348" s="534">
        <f t="shared" si="48"/>
        <v>297.01701504000005</v>
      </c>
      <c r="E348" s="557">
        <f t="shared" si="49"/>
        <v>495.02835840000006</v>
      </c>
      <c r="F348" s="458"/>
      <c r="G348" s="449"/>
      <c r="H348" s="450"/>
      <c r="I348" s="448"/>
      <c r="J348" s="496"/>
    </row>
    <row r="349" spans="1:10" ht="15.6" x14ac:dyDescent="0.3">
      <c r="A349" s="413" t="s">
        <v>1442</v>
      </c>
      <c r="B349" s="522">
        <v>186.54117408000002</v>
      </c>
      <c r="C349" s="553">
        <v>1.5</v>
      </c>
      <c r="D349" s="534">
        <f t="shared" si="48"/>
        <v>279.81176112000003</v>
      </c>
      <c r="E349" s="557">
        <f t="shared" si="49"/>
        <v>466.35293520000005</v>
      </c>
      <c r="F349" s="458"/>
      <c r="G349" s="439"/>
      <c r="H349" s="445"/>
      <c r="I349" s="448"/>
      <c r="J349" s="496"/>
    </row>
    <row r="350" spans="1:10" ht="16.2" thickBot="1" x14ac:dyDescent="0.35">
      <c r="A350" s="422" t="s">
        <v>1443</v>
      </c>
      <c r="B350" s="523">
        <v>78.057520416000003</v>
      </c>
      <c r="C350" s="564"/>
      <c r="D350" s="545">
        <f>(D349+D347+D346)*14.5%</f>
        <v>113.1834046032</v>
      </c>
      <c r="E350" s="565">
        <f>(E349+E347+E346)*14.5%</f>
        <v>188.63900767199999</v>
      </c>
      <c r="F350" s="458"/>
      <c r="G350" s="439"/>
      <c r="H350" s="445"/>
      <c r="I350" s="451"/>
      <c r="J350" s="496"/>
    </row>
    <row r="351" spans="1:10" ht="16.2" thickBot="1" x14ac:dyDescent="0.35">
      <c r="A351" s="415" t="s">
        <v>1213</v>
      </c>
      <c r="B351" s="509">
        <v>1188.0417818559999</v>
      </c>
      <c r="C351" s="561"/>
      <c r="D351" s="536">
        <f>SUM(D343:D350)</f>
        <v>1778.1597967632001</v>
      </c>
      <c r="E351" s="558">
        <f>SUM(E343:E350)</f>
        <v>2963.599661272</v>
      </c>
      <c r="F351" s="458"/>
      <c r="G351" s="441"/>
      <c r="H351" s="442"/>
      <c r="I351" s="443"/>
      <c r="J351" s="496"/>
    </row>
    <row r="352" spans="1:10" ht="15.6" x14ac:dyDescent="0.3">
      <c r="A352" s="3"/>
      <c r="B352" s="513"/>
      <c r="C352" s="449"/>
      <c r="D352" s="450"/>
      <c r="E352" s="448"/>
      <c r="F352" s="458"/>
      <c r="G352" s="444"/>
      <c r="H352" s="445"/>
      <c r="I352" s="446"/>
      <c r="J352" s="496"/>
    </row>
    <row r="353" spans="1:10" ht="15.6" x14ac:dyDescent="0.3">
      <c r="A353" s="3"/>
      <c r="B353" s="513"/>
      <c r="C353" s="449"/>
      <c r="D353" s="450"/>
      <c r="E353" s="448"/>
      <c r="F353" s="458"/>
      <c r="G353" s="444"/>
      <c r="H353" s="445"/>
      <c r="I353" s="446"/>
      <c r="J353" s="496"/>
    </row>
    <row r="354" spans="1:10" ht="15.6" x14ac:dyDescent="0.3">
      <c r="A354" s="417"/>
      <c r="B354" s="510"/>
      <c r="C354" s="439"/>
      <c r="D354" s="445"/>
      <c r="E354" s="448"/>
      <c r="F354" s="458"/>
      <c r="G354" s="444"/>
      <c r="H354" s="445"/>
      <c r="I354" s="446"/>
      <c r="J354" s="496"/>
    </row>
    <row r="355" spans="1:10" ht="16.2" thickBot="1" x14ac:dyDescent="0.35">
      <c r="A355" s="418" t="s">
        <v>1238</v>
      </c>
      <c r="B355" s="17"/>
      <c r="C355" s="439"/>
      <c r="D355" s="445"/>
      <c r="E355" s="451"/>
      <c r="F355" s="458"/>
      <c r="G355" s="444"/>
      <c r="H355" s="445"/>
      <c r="I355" s="446"/>
      <c r="J355" s="496"/>
    </row>
    <row r="356" spans="1:10" ht="31.8" thickBot="1" x14ac:dyDescent="0.35">
      <c r="A356" s="419"/>
      <c r="B356" s="508" t="s">
        <v>1434</v>
      </c>
      <c r="C356" s="594" t="s">
        <v>1435</v>
      </c>
      <c r="D356" s="505" t="s">
        <v>1207</v>
      </c>
      <c r="E356" s="586" t="s">
        <v>1436</v>
      </c>
      <c r="F356" s="458"/>
      <c r="G356" s="444"/>
      <c r="H356" s="445"/>
      <c r="I356" s="446"/>
      <c r="J356" s="496"/>
    </row>
    <row r="357" spans="1:10" ht="15.6" x14ac:dyDescent="0.3">
      <c r="A357" s="413" t="s">
        <v>1212</v>
      </c>
      <c r="B357" s="529">
        <v>310.90195680000005</v>
      </c>
      <c r="C357" s="568">
        <v>1.5000000000000002</v>
      </c>
      <c r="D357" s="533">
        <f t="shared" ref="D357:D363" si="50">SUM(B357*C357)</f>
        <v>466.35293520000016</v>
      </c>
      <c r="E357" s="569">
        <f t="shared" ref="E357:E363" si="51">SUM(B357+D357)</f>
        <v>777.25489200000015</v>
      </c>
      <c r="F357" s="458"/>
      <c r="G357" s="444"/>
      <c r="H357" s="445"/>
      <c r="I357" s="446"/>
      <c r="J357" s="496"/>
    </row>
    <row r="358" spans="1:10" ht="15.6" x14ac:dyDescent="0.3">
      <c r="A358" s="413" t="s">
        <v>1437</v>
      </c>
      <c r="B358" s="522">
        <v>1</v>
      </c>
      <c r="C358" s="553">
        <v>1.5</v>
      </c>
      <c r="D358" s="534">
        <f t="shared" si="50"/>
        <v>1.5</v>
      </c>
      <c r="E358" s="557">
        <f t="shared" si="51"/>
        <v>2.5</v>
      </c>
      <c r="F358" s="458"/>
      <c r="G358" s="444"/>
      <c r="H358" s="445"/>
      <c r="I358" s="446"/>
      <c r="J358" s="496"/>
    </row>
    <row r="359" spans="1:10" ht="15.6" x14ac:dyDescent="0.3">
      <c r="A359" s="413" t="s">
        <v>1438</v>
      </c>
      <c r="B359" s="522">
        <v>79.687491839999993</v>
      </c>
      <c r="C359" s="553">
        <v>1.5</v>
      </c>
      <c r="D359" s="534">
        <f t="shared" si="50"/>
        <v>119.53123775999998</v>
      </c>
      <c r="E359" s="557">
        <f t="shared" si="51"/>
        <v>199.21872959999996</v>
      </c>
      <c r="F359" s="458"/>
      <c r="G359" s="444"/>
      <c r="H359" s="445"/>
      <c r="I359" s="446"/>
      <c r="J359" s="496"/>
    </row>
    <row r="360" spans="1:10" ht="15.6" x14ac:dyDescent="0.3">
      <c r="A360" s="413" t="s">
        <v>1439</v>
      </c>
      <c r="B360" s="522">
        <v>33.203121600000003</v>
      </c>
      <c r="C360" s="553">
        <v>1.5</v>
      </c>
      <c r="D360" s="534">
        <f t="shared" si="50"/>
        <v>49.804682400000004</v>
      </c>
      <c r="E360" s="557">
        <f t="shared" si="51"/>
        <v>83.007804000000007</v>
      </c>
      <c r="F360" s="458"/>
      <c r="G360" s="439"/>
      <c r="H360" s="445"/>
      <c r="I360" s="446"/>
      <c r="J360" s="496"/>
    </row>
    <row r="361" spans="1:10" ht="15.6" x14ac:dyDescent="0.3">
      <c r="A361" s="413" t="s">
        <v>1440</v>
      </c>
      <c r="B361" s="522">
        <v>300.63917376000001</v>
      </c>
      <c r="C361" s="553">
        <v>1.5</v>
      </c>
      <c r="D361" s="534">
        <f t="shared" si="50"/>
        <v>450.95876064000004</v>
      </c>
      <c r="E361" s="557">
        <f t="shared" si="51"/>
        <v>751.59793439999999</v>
      </c>
      <c r="F361" s="458"/>
      <c r="G361" s="439"/>
      <c r="H361" s="447"/>
      <c r="I361" s="447"/>
      <c r="J361" s="496"/>
    </row>
    <row r="362" spans="1:10" ht="15.6" x14ac:dyDescent="0.3">
      <c r="A362" s="413" t="s">
        <v>1441</v>
      </c>
      <c r="B362" s="522">
        <v>198.01134336000001</v>
      </c>
      <c r="C362" s="553">
        <v>1.5000000000000002</v>
      </c>
      <c r="D362" s="534">
        <f t="shared" si="50"/>
        <v>297.01701504000005</v>
      </c>
      <c r="E362" s="557">
        <f t="shared" si="51"/>
        <v>495.02835840000006</v>
      </c>
      <c r="F362" s="458"/>
      <c r="G362" s="449"/>
      <c r="H362" s="450"/>
      <c r="I362" s="448"/>
      <c r="J362" s="496"/>
    </row>
    <row r="363" spans="1:10" ht="15.6" x14ac:dyDescent="0.3">
      <c r="A363" s="413" t="s">
        <v>1442</v>
      </c>
      <c r="B363" s="522">
        <v>186.54117408000002</v>
      </c>
      <c r="C363" s="553">
        <v>1.5</v>
      </c>
      <c r="D363" s="534">
        <f t="shared" si="50"/>
        <v>279.81176112000003</v>
      </c>
      <c r="E363" s="557">
        <f t="shared" si="51"/>
        <v>466.35293520000005</v>
      </c>
      <c r="F363" s="458"/>
      <c r="G363" s="449"/>
      <c r="H363" s="450"/>
      <c r="I363" s="448"/>
      <c r="J363" s="496"/>
    </row>
    <row r="364" spans="1:10" ht="16.2" thickBot="1" x14ac:dyDescent="0.35">
      <c r="A364" s="414" t="s">
        <v>1443</v>
      </c>
      <c r="B364" s="523">
        <v>78.057520416000003</v>
      </c>
      <c r="C364" s="564"/>
      <c r="D364" s="545">
        <f>(D363+D361+D360)*14.5%</f>
        <v>113.1834046032</v>
      </c>
      <c r="E364" s="565">
        <f>(E363+E361+E360)*14.5%</f>
        <v>188.63900767199999</v>
      </c>
      <c r="F364" s="458"/>
      <c r="G364" s="439"/>
      <c r="H364" s="445"/>
      <c r="I364" s="448"/>
      <c r="J364" s="496"/>
    </row>
    <row r="365" spans="1:10" ht="16.2" thickBot="1" x14ac:dyDescent="0.35">
      <c r="A365" s="415" t="s">
        <v>1213</v>
      </c>
      <c r="B365" s="509">
        <v>1188.0417818559999</v>
      </c>
      <c r="C365" s="566"/>
      <c r="D365" s="536">
        <f>SUM(D357:D364)</f>
        <v>1778.1597967632001</v>
      </c>
      <c r="E365" s="558">
        <f>SUM(E357:E364)</f>
        <v>2963.599661272</v>
      </c>
      <c r="F365" s="458"/>
      <c r="G365" s="439"/>
      <c r="H365" s="445"/>
      <c r="I365" s="451"/>
      <c r="J365" s="496"/>
    </row>
    <row r="366" spans="1:10" ht="15.6" x14ac:dyDescent="0.3">
      <c r="A366" s="416"/>
      <c r="B366" s="17"/>
      <c r="C366" s="449"/>
      <c r="D366" s="450"/>
      <c r="E366" s="448"/>
      <c r="F366" s="458"/>
      <c r="G366" s="441"/>
      <c r="H366" s="442"/>
      <c r="I366" s="443"/>
      <c r="J366" s="496"/>
    </row>
    <row r="367" spans="1:10" ht="15.6" x14ac:dyDescent="0.3">
      <c r="A367" s="416"/>
      <c r="B367" s="17"/>
      <c r="C367" s="439"/>
      <c r="D367" s="451"/>
      <c r="E367" s="448"/>
      <c r="F367" s="458"/>
      <c r="G367" s="444"/>
      <c r="H367" s="445"/>
      <c r="I367" s="446"/>
      <c r="J367" s="496"/>
    </row>
    <row r="368" spans="1:10" ht="15.6" x14ac:dyDescent="0.3">
      <c r="A368" s="417"/>
      <c r="B368" s="17"/>
      <c r="C368" s="439"/>
      <c r="D368" s="445"/>
      <c r="E368" s="451"/>
      <c r="F368" s="458"/>
      <c r="G368" s="444"/>
      <c r="H368" s="445"/>
      <c r="I368" s="446"/>
      <c r="J368" s="496"/>
    </row>
    <row r="369" spans="1:10" ht="16.2" thickBot="1" x14ac:dyDescent="0.35">
      <c r="A369" s="418" t="s">
        <v>1239</v>
      </c>
      <c r="B369" s="17"/>
      <c r="C369" s="439"/>
      <c r="D369" s="445"/>
      <c r="E369" s="451"/>
      <c r="F369" s="458"/>
      <c r="G369" s="444"/>
      <c r="H369" s="445"/>
      <c r="I369" s="446"/>
      <c r="J369" s="496"/>
    </row>
    <row r="370" spans="1:10" ht="31.8" thickBot="1" x14ac:dyDescent="0.35">
      <c r="A370" s="419"/>
      <c r="B370" s="508" t="s">
        <v>1434</v>
      </c>
      <c r="C370" s="594" t="s">
        <v>1435</v>
      </c>
      <c r="D370" s="505" t="s">
        <v>1207</v>
      </c>
      <c r="E370" s="586" t="s">
        <v>1436</v>
      </c>
      <c r="F370" s="458"/>
      <c r="G370" s="444"/>
      <c r="H370" s="445"/>
      <c r="I370" s="446"/>
      <c r="J370" s="496"/>
    </row>
    <row r="371" spans="1:10" ht="15.6" x14ac:dyDescent="0.3">
      <c r="A371" s="413" t="s">
        <v>1212</v>
      </c>
      <c r="B371" s="528">
        <v>310.90195680000005</v>
      </c>
      <c r="C371" s="568">
        <v>1.5000000000000002</v>
      </c>
      <c r="D371" s="533">
        <f t="shared" ref="D371:D377" si="52">SUM(B371*C371)</f>
        <v>466.35293520000016</v>
      </c>
      <c r="E371" s="569">
        <f t="shared" ref="E371:E377" si="53">SUM(B371+D371)</f>
        <v>777.25489200000015</v>
      </c>
      <c r="F371" s="458"/>
      <c r="G371" s="444"/>
      <c r="H371" s="445"/>
      <c r="I371" s="446"/>
      <c r="J371" s="496"/>
    </row>
    <row r="372" spans="1:10" ht="15.6" x14ac:dyDescent="0.3">
      <c r="A372" s="413" t="s">
        <v>1437</v>
      </c>
      <c r="B372" s="522">
        <v>1</v>
      </c>
      <c r="C372" s="553">
        <v>1.5</v>
      </c>
      <c r="D372" s="534">
        <f t="shared" si="52"/>
        <v>1.5</v>
      </c>
      <c r="E372" s="557">
        <f t="shared" si="53"/>
        <v>2.5</v>
      </c>
      <c r="F372" s="458"/>
      <c r="G372" s="444"/>
      <c r="H372" s="445"/>
      <c r="I372" s="446"/>
      <c r="J372" s="496"/>
    </row>
    <row r="373" spans="1:10" ht="15.6" x14ac:dyDescent="0.3">
      <c r="A373" s="413" t="s">
        <v>1438</v>
      </c>
      <c r="B373" s="522">
        <v>79.687491839999993</v>
      </c>
      <c r="C373" s="553">
        <v>1.5</v>
      </c>
      <c r="D373" s="534">
        <f t="shared" si="52"/>
        <v>119.53123775999998</v>
      </c>
      <c r="E373" s="557">
        <f t="shared" si="53"/>
        <v>199.21872959999996</v>
      </c>
      <c r="F373" s="458"/>
      <c r="G373" s="444"/>
      <c r="H373" s="445"/>
      <c r="I373" s="446"/>
      <c r="J373" s="496"/>
    </row>
    <row r="374" spans="1:10" ht="15.6" x14ac:dyDescent="0.3">
      <c r="A374" s="413" t="s">
        <v>1439</v>
      </c>
      <c r="B374" s="522">
        <v>33.203121600000003</v>
      </c>
      <c r="C374" s="553">
        <v>1.5</v>
      </c>
      <c r="D374" s="534">
        <f t="shared" si="52"/>
        <v>49.804682400000004</v>
      </c>
      <c r="E374" s="557">
        <f t="shared" si="53"/>
        <v>83.007804000000007</v>
      </c>
      <c r="F374" s="458"/>
      <c r="G374" s="439"/>
      <c r="H374" s="445"/>
      <c r="I374" s="446"/>
      <c r="J374" s="496"/>
    </row>
    <row r="375" spans="1:10" ht="15.6" x14ac:dyDescent="0.3">
      <c r="A375" s="413" t="s">
        <v>1440</v>
      </c>
      <c r="B375" s="522">
        <v>300.63917376000001</v>
      </c>
      <c r="C375" s="553">
        <v>1.5</v>
      </c>
      <c r="D375" s="534">
        <f t="shared" si="52"/>
        <v>450.95876064000004</v>
      </c>
      <c r="E375" s="557">
        <f t="shared" si="53"/>
        <v>751.59793439999999</v>
      </c>
      <c r="F375" s="458"/>
      <c r="G375" s="439"/>
      <c r="H375" s="447"/>
      <c r="I375" s="447"/>
      <c r="J375" s="496"/>
    </row>
    <row r="376" spans="1:10" ht="15.6" x14ac:dyDescent="0.3">
      <c r="A376" s="413" t="s">
        <v>1441</v>
      </c>
      <c r="B376" s="522">
        <v>198.01134336000001</v>
      </c>
      <c r="C376" s="553">
        <v>1.5000000000000002</v>
      </c>
      <c r="D376" s="534">
        <f t="shared" si="52"/>
        <v>297.01701504000005</v>
      </c>
      <c r="E376" s="557">
        <f t="shared" si="53"/>
        <v>495.02835840000006</v>
      </c>
      <c r="F376" s="458"/>
      <c r="G376" s="449"/>
      <c r="H376" s="450"/>
      <c r="I376" s="448"/>
      <c r="J376" s="496"/>
    </row>
    <row r="377" spans="1:10" ht="15.6" x14ac:dyDescent="0.3">
      <c r="A377" s="413" t="s">
        <v>1442</v>
      </c>
      <c r="B377" s="522">
        <v>186.54117408000002</v>
      </c>
      <c r="C377" s="553">
        <v>1.5</v>
      </c>
      <c r="D377" s="534">
        <f t="shared" si="52"/>
        <v>279.81176112000003</v>
      </c>
      <c r="E377" s="557">
        <f t="shared" si="53"/>
        <v>466.35293520000005</v>
      </c>
      <c r="F377" s="458"/>
      <c r="G377" s="449"/>
      <c r="H377" s="450"/>
      <c r="I377" s="448"/>
      <c r="J377" s="496"/>
    </row>
    <row r="378" spans="1:10" ht="16.2" thickBot="1" x14ac:dyDescent="0.35">
      <c r="A378" s="422" t="s">
        <v>1443</v>
      </c>
      <c r="B378" s="523">
        <v>78.057520416000003</v>
      </c>
      <c r="C378" s="554"/>
      <c r="D378" s="535">
        <f>(D377+D375+D374)*14.5%</f>
        <v>113.1834046032</v>
      </c>
      <c r="E378" s="517">
        <f>(E377+E375+E374)*14.5%</f>
        <v>188.63900767199999</v>
      </c>
      <c r="F378" s="458"/>
      <c r="G378" s="439"/>
      <c r="H378" s="445"/>
      <c r="I378" s="448"/>
      <c r="J378" s="496"/>
    </row>
    <row r="379" spans="1:10" ht="16.2" thickBot="1" x14ac:dyDescent="0.35">
      <c r="A379" s="415" t="s">
        <v>1213</v>
      </c>
      <c r="B379" s="509">
        <v>1188.0417818559999</v>
      </c>
      <c r="C379" s="555"/>
      <c r="D379" s="536">
        <f>SUM(D371:D378)</f>
        <v>1778.1597967632001</v>
      </c>
      <c r="E379" s="558">
        <f>SUM(E371:E378)</f>
        <v>2963.599661272</v>
      </c>
      <c r="F379" s="458"/>
      <c r="G379" s="439"/>
      <c r="H379" s="445"/>
      <c r="I379" s="451"/>
      <c r="J379" s="496"/>
    </row>
    <row r="380" spans="1:10" ht="15.6" x14ac:dyDescent="0.3">
      <c r="A380" s="416"/>
      <c r="B380" s="17"/>
      <c r="C380" s="449"/>
      <c r="D380" s="450"/>
      <c r="E380" s="448"/>
      <c r="F380" s="458"/>
      <c r="G380" s="441"/>
      <c r="H380" s="442"/>
      <c r="I380" s="443"/>
      <c r="J380" s="496"/>
    </row>
    <row r="381" spans="1:10" ht="15.6" x14ac:dyDescent="0.3">
      <c r="A381" s="3"/>
      <c r="B381" s="17"/>
      <c r="C381" s="439"/>
      <c r="D381" s="451"/>
      <c r="E381" s="448"/>
      <c r="F381" s="458"/>
      <c r="G381" s="441"/>
      <c r="H381" s="442"/>
      <c r="I381" s="443"/>
      <c r="J381" s="496"/>
    </row>
    <row r="382" spans="1:10" ht="15.6" x14ac:dyDescent="0.3">
      <c r="A382" s="416"/>
      <c r="B382" s="17"/>
      <c r="C382" s="439"/>
      <c r="D382" s="445"/>
      <c r="E382" s="451"/>
      <c r="F382" s="458"/>
      <c r="G382" s="444"/>
      <c r="H382" s="445"/>
      <c r="I382" s="446"/>
      <c r="J382" s="496"/>
    </row>
    <row r="383" spans="1:10" ht="16.2" thickBot="1" x14ac:dyDescent="0.35">
      <c r="A383" s="418" t="s">
        <v>1240</v>
      </c>
      <c r="B383" s="17"/>
      <c r="C383" s="439"/>
      <c r="D383" s="445"/>
      <c r="E383" s="451"/>
      <c r="F383" s="458"/>
      <c r="G383" s="444"/>
      <c r="H383" s="445"/>
      <c r="I383" s="446"/>
      <c r="J383" s="496"/>
    </row>
    <row r="384" spans="1:10" ht="39" customHeight="1" thickBot="1" x14ac:dyDescent="0.35">
      <c r="A384" s="412"/>
      <c r="B384" s="508" t="s">
        <v>1434</v>
      </c>
      <c r="C384" s="585" t="s">
        <v>1435</v>
      </c>
      <c r="D384" s="505" t="s">
        <v>1207</v>
      </c>
      <c r="E384" s="586" t="s">
        <v>1436</v>
      </c>
      <c r="F384" s="458"/>
      <c r="G384" s="444"/>
      <c r="H384" s="445"/>
      <c r="I384" s="446"/>
      <c r="J384" s="496"/>
    </row>
    <row r="385" spans="1:10" ht="15.6" x14ac:dyDescent="0.3">
      <c r="A385" s="426" t="s">
        <v>1212</v>
      </c>
      <c r="B385" s="519">
        <v>211.29259200000001</v>
      </c>
      <c r="C385" s="552">
        <v>1.5000000000000002</v>
      </c>
      <c r="D385" s="541">
        <f t="shared" ref="D385:D391" si="54">SUM(B385*C385)</f>
        <v>316.93888800000008</v>
      </c>
      <c r="E385" s="556">
        <f t="shared" ref="E385:E391" si="55">SUM(B385+D385)</f>
        <v>528.23148000000015</v>
      </c>
      <c r="F385" s="458"/>
      <c r="G385" s="444"/>
      <c r="H385" s="445"/>
      <c r="I385" s="446"/>
      <c r="J385" s="496"/>
    </row>
    <row r="386" spans="1:10" ht="15.6" x14ac:dyDescent="0.3">
      <c r="A386" s="426" t="s">
        <v>1437</v>
      </c>
      <c r="B386" s="518">
        <v>1</v>
      </c>
      <c r="C386" s="553">
        <v>1.5</v>
      </c>
      <c r="D386" s="534">
        <f t="shared" si="54"/>
        <v>1.5</v>
      </c>
      <c r="E386" s="557">
        <f t="shared" si="55"/>
        <v>2.5</v>
      </c>
      <c r="F386" s="458"/>
      <c r="G386" s="444"/>
      <c r="H386" s="445"/>
      <c r="I386" s="446"/>
      <c r="J386" s="496"/>
    </row>
    <row r="387" spans="1:10" ht="15.6" x14ac:dyDescent="0.3">
      <c r="A387" s="426" t="s">
        <v>1438</v>
      </c>
      <c r="B387" s="518">
        <v>79.687491839999993</v>
      </c>
      <c r="C387" s="553">
        <v>1.5</v>
      </c>
      <c r="D387" s="534">
        <f t="shared" si="54"/>
        <v>119.53123775999998</v>
      </c>
      <c r="E387" s="557">
        <f t="shared" si="55"/>
        <v>199.21872959999996</v>
      </c>
      <c r="F387" s="458"/>
      <c r="G387" s="444"/>
      <c r="H387" s="445"/>
      <c r="I387" s="446"/>
      <c r="J387" s="496"/>
    </row>
    <row r="388" spans="1:10" ht="15.6" x14ac:dyDescent="0.3">
      <c r="A388" s="426" t="s">
        <v>1439</v>
      </c>
      <c r="B388" s="518">
        <v>33.203121600000003</v>
      </c>
      <c r="C388" s="553">
        <v>1.5</v>
      </c>
      <c r="D388" s="534">
        <f t="shared" si="54"/>
        <v>49.804682400000004</v>
      </c>
      <c r="E388" s="557">
        <f t="shared" si="55"/>
        <v>83.007804000000007</v>
      </c>
      <c r="F388" s="458"/>
      <c r="G388" s="444"/>
      <c r="H388" s="445"/>
      <c r="I388" s="446"/>
      <c r="J388" s="496"/>
    </row>
    <row r="389" spans="1:10" ht="15.6" x14ac:dyDescent="0.3">
      <c r="A389" s="426" t="s">
        <v>1440</v>
      </c>
      <c r="B389" s="518">
        <v>300.63917376000001</v>
      </c>
      <c r="C389" s="553">
        <v>1.5</v>
      </c>
      <c r="D389" s="534">
        <f t="shared" si="54"/>
        <v>450.95876064000004</v>
      </c>
      <c r="E389" s="557">
        <f t="shared" si="55"/>
        <v>751.59793439999999</v>
      </c>
      <c r="F389" s="458"/>
      <c r="G389" s="439"/>
      <c r="H389" s="445"/>
      <c r="I389" s="446"/>
      <c r="J389" s="496"/>
    </row>
    <row r="390" spans="1:10" ht="15.6" x14ac:dyDescent="0.3">
      <c r="A390" s="426" t="s">
        <v>1441</v>
      </c>
      <c r="B390" s="518">
        <v>198.01134336000001</v>
      </c>
      <c r="C390" s="553">
        <v>1.5000000000000002</v>
      </c>
      <c r="D390" s="534">
        <f t="shared" si="54"/>
        <v>297.01701504000005</v>
      </c>
      <c r="E390" s="557">
        <f t="shared" si="55"/>
        <v>495.02835840000006</v>
      </c>
      <c r="F390" s="458"/>
      <c r="G390" s="439"/>
      <c r="H390" s="447"/>
      <c r="I390" s="447"/>
      <c r="J390" s="496"/>
    </row>
    <row r="391" spans="1:10" ht="15.6" x14ac:dyDescent="0.3">
      <c r="A391" s="426" t="s">
        <v>1442</v>
      </c>
      <c r="B391" s="518">
        <v>186.54117408000002</v>
      </c>
      <c r="C391" s="553">
        <v>1.5</v>
      </c>
      <c r="D391" s="534">
        <f t="shared" si="54"/>
        <v>279.81176112000003</v>
      </c>
      <c r="E391" s="557">
        <f t="shared" si="55"/>
        <v>466.35293520000005</v>
      </c>
      <c r="F391" s="458"/>
      <c r="G391" s="449"/>
      <c r="H391" s="450"/>
      <c r="I391" s="448"/>
      <c r="J391" s="496"/>
    </row>
    <row r="392" spans="1:10" ht="16.2" thickBot="1" x14ac:dyDescent="0.35">
      <c r="A392" s="427" t="s">
        <v>1443</v>
      </c>
      <c r="B392" s="520">
        <v>78.057520416000003</v>
      </c>
      <c r="C392" s="554"/>
      <c r="D392" s="535">
        <f>(D391+D389+D388)*14.5%</f>
        <v>113.1834046032</v>
      </c>
      <c r="E392" s="517">
        <f>(E391+E389+E388)*14.5%</f>
        <v>188.63900767199999</v>
      </c>
      <c r="F392" s="458"/>
      <c r="G392" s="439"/>
      <c r="H392" s="451"/>
      <c r="I392" s="448"/>
      <c r="J392" s="496"/>
    </row>
    <row r="393" spans="1:10" ht="16.2" thickBot="1" x14ac:dyDescent="0.35">
      <c r="A393" s="428" t="s">
        <v>1213</v>
      </c>
      <c r="B393" s="505">
        <v>1088.4324170560001</v>
      </c>
      <c r="C393" s="566"/>
      <c r="D393" s="536">
        <f>SUM(D385:D392)</f>
        <v>1628.7457495632002</v>
      </c>
      <c r="E393" s="558">
        <f>SUM(E385:E392)</f>
        <v>2714.576249272</v>
      </c>
      <c r="F393" s="458"/>
      <c r="G393" s="439"/>
      <c r="H393" s="445"/>
      <c r="I393" s="451"/>
      <c r="J393" s="496"/>
    </row>
    <row r="394" spans="1:10" ht="15.6" x14ac:dyDescent="0.3">
      <c r="A394" s="3"/>
      <c r="B394" s="513"/>
      <c r="C394" s="449"/>
      <c r="D394" s="450"/>
      <c r="E394" s="448"/>
      <c r="F394" s="458"/>
      <c r="G394" s="439"/>
      <c r="H394" s="445"/>
      <c r="I394" s="451"/>
      <c r="J394" s="496"/>
    </row>
    <row r="395" spans="1:10" ht="15.6" x14ac:dyDescent="0.3">
      <c r="A395" s="3"/>
      <c r="B395" s="510"/>
      <c r="C395" s="439"/>
      <c r="D395" s="445"/>
      <c r="E395" s="448"/>
      <c r="F395" s="458"/>
      <c r="G395" s="441"/>
      <c r="H395" s="442"/>
      <c r="I395" s="443"/>
      <c r="J395" s="496"/>
    </row>
    <row r="396" spans="1:10" ht="15.6" x14ac:dyDescent="0.3">
      <c r="A396" s="417"/>
      <c r="B396" s="510"/>
      <c r="C396" s="439"/>
      <c r="D396" s="445"/>
      <c r="E396" s="451"/>
      <c r="F396" s="458"/>
      <c r="G396" s="444"/>
      <c r="H396" s="445"/>
      <c r="I396" s="446"/>
      <c r="J396" s="496"/>
    </row>
    <row r="397" spans="1:10" ht="16.2" thickBot="1" x14ac:dyDescent="0.35">
      <c r="A397" s="418" t="s">
        <v>1241</v>
      </c>
      <c r="B397" s="17"/>
      <c r="C397" s="439"/>
      <c r="D397" s="445"/>
      <c r="E397" s="451"/>
      <c r="G397" s="444"/>
      <c r="H397" s="445"/>
      <c r="I397" s="446"/>
      <c r="J397" s="496"/>
    </row>
    <row r="398" spans="1:10" ht="31.8" thickBot="1" x14ac:dyDescent="0.35">
      <c r="A398" s="419"/>
      <c r="B398" s="591" t="s">
        <v>1434</v>
      </c>
      <c r="C398" s="585" t="s">
        <v>1435</v>
      </c>
      <c r="D398" s="505" t="s">
        <v>1207</v>
      </c>
      <c r="E398" s="586" t="s">
        <v>1436</v>
      </c>
      <c r="G398" s="444"/>
      <c r="H398" s="445"/>
      <c r="I398" s="446"/>
      <c r="J398" s="496"/>
    </row>
    <row r="399" spans="1:10" ht="15.6" x14ac:dyDescent="0.3">
      <c r="A399" s="413" t="s">
        <v>1212</v>
      </c>
      <c r="B399" s="528">
        <v>211.29259200000001</v>
      </c>
      <c r="C399" s="552">
        <v>1.5000000000000002</v>
      </c>
      <c r="D399" s="541">
        <f t="shared" ref="D399:D405" si="56">SUM(B399*C399)</f>
        <v>316.93888800000008</v>
      </c>
      <c r="E399" s="556">
        <f t="shared" ref="E399:E405" si="57">SUM(B399+D399)</f>
        <v>528.23148000000015</v>
      </c>
      <c r="G399" s="444"/>
      <c r="H399" s="445"/>
      <c r="I399" s="446"/>
      <c r="J399" s="496"/>
    </row>
    <row r="400" spans="1:10" ht="15.6" x14ac:dyDescent="0.3">
      <c r="A400" s="413" t="s">
        <v>1437</v>
      </c>
      <c r="B400" s="522">
        <v>1</v>
      </c>
      <c r="C400" s="553">
        <v>1.5</v>
      </c>
      <c r="D400" s="534">
        <f t="shared" si="56"/>
        <v>1.5</v>
      </c>
      <c r="E400" s="557">
        <f t="shared" si="57"/>
        <v>2.5</v>
      </c>
      <c r="G400" s="444"/>
      <c r="H400" s="445"/>
      <c r="I400" s="446"/>
      <c r="J400" s="496"/>
    </row>
    <row r="401" spans="1:10" ht="15.6" x14ac:dyDescent="0.3">
      <c r="A401" s="413" t="s">
        <v>1438</v>
      </c>
      <c r="B401" s="522">
        <v>79.687491839999993</v>
      </c>
      <c r="C401" s="553">
        <v>1.5</v>
      </c>
      <c r="D401" s="534">
        <f t="shared" si="56"/>
        <v>119.53123775999998</v>
      </c>
      <c r="E401" s="557">
        <f t="shared" si="57"/>
        <v>199.21872959999996</v>
      </c>
      <c r="G401" s="444"/>
      <c r="H401" s="445"/>
      <c r="I401" s="446"/>
      <c r="J401" s="496"/>
    </row>
    <row r="402" spans="1:10" ht="15.6" x14ac:dyDescent="0.3">
      <c r="A402" s="413" t="s">
        <v>1439</v>
      </c>
      <c r="B402" s="522">
        <v>33.203121600000003</v>
      </c>
      <c r="C402" s="553">
        <v>1.5</v>
      </c>
      <c r="D402" s="534">
        <f t="shared" si="56"/>
        <v>49.804682400000004</v>
      </c>
      <c r="E402" s="557">
        <f t="shared" si="57"/>
        <v>83.007804000000007</v>
      </c>
      <c r="G402" s="444"/>
      <c r="H402" s="445"/>
      <c r="I402" s="446"/>
      <c r="J402" s="496"/>
    </row>
    <row r="403" spans="1:10" ht="15.6" x14ac:dyDescent="0.3">
      <c r="A403" s="413" t="s">
        <v>1440</v>
      </c>
      <c r="B403" s="522">
        <v>300.63917376000001</v>
      </c>
      <c r="C403" s="553">
        <v>1.5</v>
      </c>
      <c r="D403" s="534">
        <f t="shared" si="56"/>
        <v>450.95876064000004</v>
      </c>
      <c r="E403" s="557">
        <f t="shared" si="57"/>
        <v>751.59793439999999</v>
      </c>
      <c r="G403" s="439"/>
      <c r="H403" s="445"/>
      <c r="I403" s="446"/>
      <c r="J403" s="496"/>
    </row>
    <row r="404" spans="1:10" ht="15.6" x14ac:dyDescent="0.3">
      <c r="A404" s="413" t="s">
        <v>1441</v>
      </c>
      <c r="B404" s="522">
        <v>198.01134336000001</v>
      </c>
      <c r="C404" s="553">
        <v>1.5000000000000002</v>
      </c>
      <c r="D404" s="534">
        <f t="shared" si="56"/>
        <v>297.01701504000005</v>
      </c>
      <c r="E404" s="557">
        <f t="shared" si="57"/>
        <v>495.02835840000006</v>
      </c>
      <c r="G404" s="439"/>
      <c r="H404" s="447"/>
      <c r="I404" s="447"/>
      <c r="J404" s="496"/>
    </row>
    <row r="405" spans="1:10" ht="15.6" x14ac:dyDescent="0.3">
      <c r="A405" s="413" t="s">
        <v>1442</v>
      </c>
      <c r="B405" s="522">
        <v>186.54117408000002</v>
      </c>
      <c r="C405" s="553">
        <v>1.5</v>
      </c>
      <c r="D405" s="534">
        <f t="shared" si="56"/>
        <v>279.81176112000003</v>
      </c>
      <c r="E405" s="557">
        <f t="shared" si="57"/>
        <v>466.35293520000005</v>
      </c>
      <c r="G405" s="449"/>
      <c r="H405" s="450"/>
      <c r="I405" s="448"/>
      <c r="J405" s="496"/>
    </row>
    <row r="406" spans="1:10" ht="16.2" thickBot="1" x14ac:dyDescent="0.35">
      <c r="A406" s="422" t="s">
        <v>1443</v>
      </c>
      <c r="B406" s="523">
        <v>78.057520416000003</v>
      </c>
      <c r="C406" s="564"/>
      <c r="D406" s="545">
        <f>(D405+D403+D402)*14.5%</f>
        <v>113.1834046032</v>
      </c>
      <c r="E406" s="565">
        <f>(E405+E403+E402)*14.5%</f>
        <v>188.63900767199999</v>
      </c>
      <c r="G406" s="439"/>
      <c r="H406" s="451"/>
      <c r="I406" s="448"/>
      <c r="J406" s="496"/>
    </row>
    <row r="407" spans="1:10" ht="16.2" thickBot="1" x14ac:dyDescent="0.35">
      <c r="A407" s="415" t="s">
        <v>1213</v>
      </c>
      <c r="B407" s="509">
        <v>1088.4324170560001</v>
      </c>
      <c r="C407" s="566"/>
      <c r="D407" s="536">
        <f>SUM(D399:D406)</f>
        <v>1628.7457495632002</v>
      </c>
      <c r="E407" s="558">
        <f>SUM(E399:E406)</f>
        <v>2714.576249272</v>
      </c>
      <c r="G407" s="439"/>
      <c r="H407" s="445"/>
      <c r="I407" s="451"/>
      <c r="J407" s="496"/>
    </row>
    <row r="408" spans="1:10" ht="15.6" x14ac:dyDescent="0.3">
      <c r="A408" s="3"/>
      <c r="B408" s="513"/>
      <c r="C408" s="449"/>
      <c r="D408" s="450"/>
      <c r="E408" s="448"/>
      <c r="G408" s="439"/>
      <c r="H408" s="445"/>
      <c r="I408" s="451"/>
      <c r="J408" s="496"/>
    </row>
    <row r="409" spans="1:10" ht="15.6" x14ac:dyDescent="0.3">
      <c r="C409" s="439"/>
      <c r="D409" s="440"/>
      <c r="E409" s="448"/>
      <c r="G409" s="441"/>
      <c r="H409" s="442"/>
      <c r="I409" s="443"/>
      <c r="J409" s="496"/>
    </row>
    <row r="410" spans="1:10" x14ac:dyDescent="0.35">
      <c r="G410" s="444"/>
      <c r="H410" s="445"/>
      <c r="I410" s="446"/>
      <c r="J410" s="496"/>
    </row>
    <row r="411" spans="1:10" x14ac:dyDescent="0.35">
      <c r="E411" s="454"/>
      <c r="G411" s="444"/>
      <c r="H411" s="445"/>
      <c r="I411" s="446"/>
      <c r="J411" s="496"/>
    </row>
    <row r="412" spans="1:10" x14ac:dyDescent="0.35">
      <c r="G412" s="444"/>
      <c r="H412" s="445"/>
      <c r="I412" s="446"/>
      <c r="J412" s="496"/>
    </row>
    <row r="413" spans="1:10" x14ac:dyDescent="0.35">
      <c r="G413" s="444"/>
      <c r="H413" s="445"/>
      <c r="I413" s="446"/>
      <c r="J413" s="496"/>
    </row>
    <row r="414" spans="1:10" x14ac:dyDescent="0.35">
      <c r="G414" s="444"/>
      <c r="H414" s="445"/>
      <c r="I414" s="446"/>
      <c r="J414" s="496"/>
    </row>
    <row r="415" spans="1:10" x14ac:dyDescent="0.35">
      <c r="G415" s="444"/>
      <c r="H415" s="445"/>
      <c r="I415" s="446"/>
      <c r="J415" s="496"/>
    </row>
    <row r="416" spans="1:10" x14ac:dyDescent="0.35">
      <c r="G416" s="444"/>
      <c r="H416" s="445"/>
      <c r="I416" s="446"/>
      <c r="J416" s="496"/>
    </row>
    <row r="417" spans="7:10" x14ac:dyDescent="0.35">
      <c r="G417" s="439"/>
      <c r="H417" s="445"/>
      <c r="I417" s="446"/>
      <c r="J417" s="496"/>
    </row>
    <row r="418" spans="7:10" x14ac:dyDescent="0.35">
      <c r="G418" s="439"/>
      <c r="H418" s="447"/>
      <c r="I418" s="447"/>
      <c r="J418" s="496"/>
    </row>
    <row r="419" spans="7:10" x14ac:dyDescent="0.35">
      <c r="G419" s="449"/>
      <c r="H419" s="450"/>
      <c r="I419" s="448"/>
      <c r="J419" s="496"/>
    </row>
    <row r="420" spans="7:10" x14ac:dyDescent="0.35">
      <c r="G420" s="439"/>
      <c r="H420" s="445"/>
      <c r="I420" s="448"/>
      <c r="J420" s="496"/>
    </row>
    <row r="421" spans="7:10" x14ac:dyDescent="0.35">
      <c r="G421" s="439"/>
      <c r="H421" s="445"/>
      <c r="I421" s="451"/>
      <c r="J421" s="496"/>
    </row>
    <row r="422" spans="7:10" x14ac:dyDescent="0.35">
      <c r="G422" s="439"/>
      <c r="H422" s="445"/>
      <c r="I422" s="451"/>
      <c r="J422" s="496"/>
    </row>
    <row r="423" spans="7:10" x14ac:dyDescent="0.35">
      <c r="G423" s="441"/>
      <c r="H423" s="442"/>
      <c r="I423" s="443"/>
      <c r="J423" s="496"/>
    </row>
    <row r="424" spans="7:10" x14ac:dyDescent="0.35">
      <c r="G424" s="444"/>
      <c r="H424" s="445"/>
      <c r="I424" s="446"/>
      <c r="J424" s="496"/>
    </row>
    <row r="425" spans="7:10" x14ac:dyDescent="0.35">
      <c r="G425" s="444"/>
      <c r="H425" s="445"/>
      <c r="I425" s="446"/>
      <c r="J425" s="496"/>
    </row>
    <row r="426" spans="7:10" x14ac:dyDescent="0.35">
      <c r="G426" s="444"/>
      <c r="H426" s="445"/>
      <c r="I426" s="446"/>
      <c r="J426" s="496"/>
    </row>
    <row r="427" spans="7:10" x14ac:dyDescent="0.35">
      <c r="G427" s="444"/>
      <c r="H427" s="445"/>
      <c r="I427" s="446"/>
      <c r="J427" s="496"/>
    </row>
    <row r="428" spans="7:10" x14ac:dyDescent="0.35">
      <c r="G428" s="444"/>
      <c r="H428" s="445"/>
      <c r="I428" s="446"/>
      <c r="J428" s="496"/>
    </row>
    <row r="429" spans="7:10" x14ac:dyDescent="0.35">
      <c r="G429" s="444"/>
      <c r="H429" s="445"/>
      <c r="I429" s="446"/>
      <c r="J429" s="496"/>
    </row>
    <row r="430" spans="7:10" x14ac:dyDescent="0.35">
      <c r="G430" s="444"/>
      <c r="H430" s="445"/>
      <c r="I430" s="446"/>
      <c r="J430" s="496"/>
    </row>
    <row r="431" spans="7:10" x14ac:dyDescent="0.35">
      <c r="G431" s="439"/>
      <c r="H431" s="445"/>
      <c r="I431" s="446"/>
      <c r="J431" s="496"/>
    </row>
    <row r="432" spans="7:10" x14ac:dyDescent="0.35">
      <c r="G432" s="439"/>
      <c r="H432" s="447"/>
      <c r="I432" s="447"/>
      <c r="J432" s="496"/>
    </row>
    <row r="433" spans="7:10" x14ac:dyDescent="0.35">
      <c r="G433" s="449"/>
      <c r="H433" s="450"/>
      <c r="I433" s="448"/>
      <c r="J433" s="496"/>
    </row>
    <row r="434" spans="7:10" x14ac:dyDescent="0.35">
      <c r="G434" s="439"/>
      <c r="H434" s="440"/>
      <c r="I434" s="448"/>
      <c r="J434" s="496"/>
    </row>
    <row r="436" spans="7:10" x14ac:dyDescent="0.35">
      <c r="I436" s="454"/>
    </row>
  </sheetData>
  <pageMargins left="0.7" right="0.7" top="0.75" bottom="0.75" header="0.3" footer="0.3"/>
  <pageSetup scale="93" orientation="portrait" horizontalDpi="0" verticalDpi="0" r:id="rId1"/>
  <rowBreaks count="7" manualBreakCount="7">
    <brk id="130" max="16383" man="1"/>
    <brk id="172" max="16383" man="1"/>
    <brk id="214" max="16383" man="1"/>
    <brk id="255" max="16383" man="1"/>
    <brk id="297" max="16383" man="1"/>
    <brk id="339" max="16383" man="1"/>
    <brk id="38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4" x14ac:dyDescent="0.3"/>
  <cols>
    <col min="6" max="6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Schedule A 2022</vt:lpstr>
      <vt:lpstr>Schedule B 2022</vt:lpstr>
      <vt:lpstr>water &amp; sewer connections 2022</vt:lpstr>
      <vt:lpstr>water charges 2022</vt:lpstr>
      <vt:lpstr>Laboratory Charges 2022</vt:lpstr>
      <vt:lpstr>2021  bills</vt:lpstr>
      <vt:lpstr>2022 impact schedule</vt:lpstr>
      <vt:lpstr>Sheet1</vt:lpstr>
      <vt:lpstr>'Schedule A 2022'!Print_Area</vt:lpstr>
      <vt:lpstr>'Schedule B 2022'!Print_Area</vt:lpstr>
      <vt:lpstr>'water &amp; sewer connections 2022'!Print_Area</vt:lpstr>
      <vt:lpstr>'water charges 2022'!Print_Area</vt:lpstr>
      <vt:lpstr>'Laboratory Charges 2022'!Print_Titles</vt:lpstr>
      <vt:lpstr>'Schedule A 2022'!Print_Titles</vt:lpstr>
      <vt:lpstr>'Schedule B 2022'!Print_Titles</vt:lpstr>
      <vt:lpstr>'water &amp; sewer connections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ISAAC MATARE</cp:lastModifiedBy>
  <cp:lastPrinted>2021-10-16T13:31:06Z</cp:lastPrinted>
  <dcterms:created xsi:type="dcterms:W3CDTF">2010-12-14T17:24:46Z</dcterms:created>
  <dcterms:modified xsi:type="dcterms:W3CDTF">2021-10-18T12:32:08Z</dcterms:modified>
</cp:coreProperties>
</file>